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'DC16'!$A$1:$L$43</definedName>
    <definedName name="_xlnm.Print_Area" localSheetId="11">'DC18'!$A$1:$L$43</definedName>
    <definedName name="_xlnm.Print_Area" localSheetId="18">'DC19'!$A$1:$L$43</definedName>
    <definedName name="_xlnm.Print_Area" localSheetId="23">'DC20'!$A$1:$L$43</definedName>
    <definedName name="_xlnm.Print_Area" localSheetId="2">'FS161'!$A$1:$L$43</definedName>
    <definedName name="_xlnm.Print_Area" localSheetId="3">'FS162'!$A$1:$L$43</definedName>
    <definedName name="_xlnm.Print_Area" localSheetId="4">'FS163'!$A$1:$L$43</definedName>
    <definedName name="_xlnm.Print_Area" localSheetId="6">'FS181'!$A$1:$L$43</definedName>
    <definedName name="_xlnm.Print_Area" localSheetId="7">'FS182'!$A$1:$L$43</definedName>
    <definedName name="_xlnm.Print_Area" localSheetId="8">'FS183'!$A$1:$L$43</definedName>
    <definedName name="_xlnm.Print_Area" localSheetId="9">'FS184'!$A$1:$L$43</definedName>
    <definedName name="_xlnm.Print_Area" localSheetId="10">'FS185'!$A$1:$L$43</definedName>
    <definedName name="_xlnm.Print_Area" localSheetId="12">'FS191'!$A$1:$L$43</definedName>
    <definedName name="_xlnm.Print_Area" localSheetId="13">'FS192'!$A$1:$L$43</definedName>
    <definedName name="_xlnm.Print_Area" localSheetId="14">'FS193'!$A$1:$L$43</definedName>
    <definedName name="_xlnm.Print_Area" localSheetId="15">'FS194'!$A$1:$L$43</definedName>
    <definedName name="_xlnm.Print_Area" localSheetId="16">'FS195'!$A$1:$L$43</definedName>
    <definedName name="_xlnm.Print_Area" localSheetId="17">'FS196'!$A$1:$L$43</definedName>
    <definedName name="_xlnm.Print_Area" localSheetId="19">'FS201'!$A$1:$L$43</definedName>
    <definedName name="_xlnm.Print_Area" localSheetId="20">'FS203'!$A$1:$L$43</definedName>
    <definedName name="_xlnm.Print_Area" localSheetId="21">'FS204'!$A$1:$L$43</definedName>
    <definedName name="_xlnm.Print_Area" localSheetId="22">'FS205'!$A$1:$L$43</definedName>
    <definedName name="_xlnm.Print_Area" localSheetId="1">'MAN'!$A$1:$L$43</definedName>
    <definedName name="_xlnm.Print_Area" localSheetId="0">'Summary'!$A$1:$L$43</definedName>
  </definedNames>
  <calcPr fullCalcOnLoad="1"/>
</workbook>
</file>

<file path=xl/sharedStrings.xml><?xml version="1.0" encoding="utf-8"?>
<sst xmlns="http://schemas.openxmlformats.org/spreadsheetml/2006/main" count="1464" uniqueCount="76">
  <si>
    <t>Free State: Mangaung(MAN) - Table A7 Budgeted Cash Flows ( All ) for 4th Quarter ended 30 June 2019 (Figures Finalised as at 2019/11/08)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</si>
  <si>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</si>
  <si>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</si>
  <si>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</si>
  <si>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</si>
  <si>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</si>
  <si>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</si>
  <si>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</si>
  <si>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</si>
  <si>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</si>
  <si>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</si>
  <si>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</si>
  <si>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</si>
  <si>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</si>
  <si>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</si>
  <si>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2019/20</t>
  </si>
  <si>
    <t>Budget Year 2020/21</t>
  </si>
  <si>
    <t>Budget Year 2021/22</t>
  </si>
  <si>
    <t>CASH FLOW FROM OPERATING ACTIVITIES</t>
  </si>
  <si>
    <t>Receipts</t>
  </si>
  <si>
    <t>Property rates</t>
  </si>
  <si>
    <t>Service charges</t>
  </si>
  <si>
    <t>Other revenue</t>
  </si>
  <si>
    <t>Government - operating</t>
  </si>
  <si>
    <t>1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</si>
  <si>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</si>
  <si>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</si>
  <si>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</si>
  <si>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</si>
  <si>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</si>
  <si>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</si>
  <si>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</si>
  <si>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</si>
  <si>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FLOWS FROM INVESTING ACTIVITIES</t>
  </si>
  <si>
    <t>Proceeds on disposal of PPE</t>
  </si>
  <si>
    <t>Decrease (Increase) in non-current debtors (not used)</t>
  </si>
  <si>
    <t>Decrease (increase) in non-current receivables</t>
  </si>
  <si>
    <t>Decrease (increase) in non-current investments</t>
  </si>
  <si>
    <t>Capital assets</t>
  </si>
  <si>
    <t>NET CASH FROM/(USED) INVESTING ACTIVITIES</t>
  </si>
  <si>
    <t>CASH FLOWS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</si>
  <si>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</si>
  <si>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</si>
  <si>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</si>
  <si>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</si>
  <si>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</si>
  <si>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 (DECREASE) IN CASH HELD</t>
  </si>
  <si>
    <t>Cash/cash equivalents at the year begin:</t>
  </si>
  <si>
    <t>2</t>
  </si>
  <si>
    <t>Cash/cash equivalents at the year end:</t>
  </si>
  <si>
    <t>Free State: Letsemeng(FS161) - Table A7 Budgeted Cash Flows ( All ) for 4th Quarter ended 30 June 2019 (Figures Finalised as at 2019/11/08)</t>
  </si>
  <si>
    <t>Free State: Kopanong(FS162) - Table A7 Budgeted Cash Flows ( All ) for 4th Quarter ended 30 June 2019 (Figures Finalised as at 2019/11/08)</t>
  </si>
  <si>
    <t>Free State: Mohokare(FS163) - Table A7 Budgeted Cash Flows ( All ) for 4th Quarter ended 30 June 2019 (Figures Finalised as at 2019/11/08)</t>
  </si>
  <si>
    <t>Free State: Xhariep(DC16) - Table A7 Budgeted Cash Flows ( All ) for 4th Quarter ended 30 June 2019 (Figures Finalised as at 2019/11/08)</t>
  </si>
  <si>
    <t>Free State: Masilonyana(FS181) - Table A7 Budgeted Cash Flows ( All ) for 4th Quarter ended 30 June 2019 (Figures Finalised as at 2019/11/08)</t>
  </si>
  <si>
    <t>Free State: Tokologo(FS182) - Table A7 Budgeted Cash Flows ( All ) for 4th Quarter ended 30 June 2019 (Figures Finalised as at 2019/11/08)</t>
  </si>
  <si>
    <t>Free State: Tswelopele(FS183) - Table A7 Budgeted Cash Flows ( All ) for 4th Quarter ended 30 June 2019 (Figures Finalised as at 2019/11/08)</t>
  </si>
  <si>
    <t>Free State: Matjhabeng(FS184) - Table A7 Budgeted Cash Flows ( All ) for 4th Quarter ended 30 June 2019 (Figures Finalised as at 2019/11/08)</t>
  </si>
  <si>
    <t>Free State: Nala(FS185) - Table A7 Budgeted Cash Flows ( All ) for 4th Quarter ended 30 June 2019 (Figures Finalised as at 2019/11/08)</t>
  </si>
  <si>
    <t>Free State: Lejweleputswa(DC18) - Table A7 Budgeted Cash Flows ( All ) for 4th Quarter ended 30 June 2019 (Figures Finalised as at 2019/11/08)</t>
  </si>
  <si>
    <t>Free State: Setsoto(FS191) - Table A7 Budgeted Cash Flows ( All ) for 4th Quarter ended 30 June 2019 (Figures Finalised as at 2019/11/08)</t>
  </si>
  <si>
    <t>Free State: Dihlabeng(FS192) - Table A7 Budgeted Cash Flows ( All ) for 4th Quarter ended 30 June 2019 (Figures Finalised as at 2019/11/08)</t>
  </si>
  <si>
    <t>Free State: Nketoana(FS193) - Table A7 Budgeted Cash Flows ( All ) for 4th Quarter ended 30 June 2019 (Figures Finalised as at 2019/11/08)</t>
  </si>
  <si>
    <t>Free State: Maluti-a-Phofung(FS194) - Table A7 Budgeted Cash Flows ( All ) for 4th Quarter ended 30 June 2019 (Figures Finalised as at 2019/11/08)</t>
  </si>
  <si>
    <t>Free State: Phumelela(FS195) - Table A7 Budgeted Cash Flows ( All ) for 4th Quarter ended 30 June 2019 (Figures Finalised as at 2019/11/08)</t>
  </si>
  <si>
    <t>Free State: Mantsopa(FS196) - Table A7 Budgeted Cash Flows ( All ) for 4th Quarter ended 30 June 2019 (Figures Finalised as at 2019/11/08)</t>
  </si>
  <si>
    <t>Free State: Thabo Mofutsanyana(DC19) - Table A7 Budgeted Cash Flows ( All ) for 4th Quarter ended 30 June 2019 (Figures Finalised as at 2019/11/08)</t>
  </si>
  <si>
    <t>Free State: Moqhaka(FS201) - Table A7 Budgeted Cash Flows ( All ) for 4th Quarter ended 30 June 2019 (Figures Finalised as at 2019/11/08)</t>
  </si>
  <si>
    <t>Free State: Ngwathe(FS203) - Table A7 Budgeted Cash Flows ( All ) for 4th Quarter ended 30 June 2019 (Figures Finalised as at 2019/11/08)</t>
  </si>
  <si>
    <t>Free State: Metsimaholo(FS204) - Table A7 Budgeted Cash Flows ( All ) for 4th Quarter ended 30 June 2019 (Figures Finalised as at 2019/11/08)</t>
  </si>
  <si>
    <t>Free State: Mafube(FS205) - Table A7 Budgeted Cash Flows ( All ) for 4th Quarter ended 30 June 2019 (Figures Finalised as at 2019/11/08)</t>
  </si>
  <si>
    <t>Free State: Fezile Dabi(DC20) - Table A7 Budgeted Cash Flows ( All ) for 4th Quarter ended 30 June 2019 (Figures Finalised as at 2019/11/08)</t>
  </si>
  <si>
    <t>Summary - Table A7 Budgeted Cash Flows ( All ) for 4th Quarter ended 30 June 2019 (Figures Finalised as at 2019/11/08)</t>
  </si>
  <si>
    <t>References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</si>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</sst>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8" fontId="2" fillId="0" borderId="11" xfId="0" applyNumberFormat="1" applyFont="1" applyFill="1" applyBorder="1" applyAlignment="1" applyProtection="1">
      <alignment horizontal="center"/>
      <protection/>
    </xf>
    <xf numFmtId="178" fontId="2" fillId="0" borderId="19" xfId="0" applyNumberFormat="1" applyFont="1" applyFill="1" applyBorder="1" applyAlignment="1" applyProtection="1">
      <alignment horizontal="center"/>
      <protection/>
    </xf>
    <xf numFmtId="178" fontId="2" fillId="0" borderId="20" xfId="0" applyNumberFormat="1" applyFont="1" applyFill="1" applyBorder="1" applyAlignment="1" applyProtection="1">
      <alignment horizontal="center"/>
      <protection/>
    </xf>
    <xf numFmtId="178" fontId="2" fillId="0" borderId="21" xfId="0" applyNumberFormat="1" applyFont="1" applyFill="1" applyBorder="1" applyAlignment="1" applyProtection="1">
      <alignment horizontal="center"/>
      <protection/>
    </xf>
    <xf numFmtId="178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8" fontId="3" fillId="0" borderId="22" xfId="0" applyNumberFormat="1" applyFont="1" applyFill="1" applyBorder="1" applyAlignment="1" applyProtection="1">
      <alignment/>
      <protection/>
    </xf>
    <xf numFmtId="178" fontId="3" fillId="0" borderId="23" xfId="0" applyNumberFormat="1" applyFont="1" applyFill="1" applyBorder="1" applyAlignment="1" applyProtection="1">
      <alignment/>
      <protection/>
    </xf>
    <xf numFmtId="178" fontId="3" fillId="0" borderId="18" xfId="0" applyNumberFormat="1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/>
      <protection/>
    </xf>
    <xf numFmtId="178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8" fontId="2" fillId="0" borderId="26" xfId="0" applyNumberFormat="1" applyFont="1" applyFill="1" applyBorder="1" applyAlignment="1" applyProtection="1">
      <alignment/>
      <protection/>
    </xf>
    <xf numFmtId="178" fontId="2" fillId="0" borderId="27" xfId="0" applyNumberFormat="1" applyFont="1" applyFill="1" applyBorder="1" applyAlignment="1" applyProtection="1">
      <alignment/>
      <protection/>
    </xf>
    <xf numFmtId="178" fontId="2" fillId="0" borderId="25" xfId="0" applyNumberFormat="1" applyFont="1" applyFill="1" applyBorder="1" applyAlignment="1" applyProtection="1">
      <alignment/>
      <protection/>
    </xf>
    <xf numFmtId="178" fontId="2" fillId="0" borderId="28" xfId="0" applyNumberFormat="1" applyFont="1" applyFill="1" applyBorder="1" applyAlignment="1" applyProtection="1">
      <alignment/>
      <protection/>
    </xf>
    <xf numFmtId="178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8" fontId="2" fillId="0" borderId="22" xfId="0" applyNumberFormat="1" applyFont="1" applyFill="1" applyBorder="1" applyAlignment="1" applyProtection="1">
      <alignment/>
      <protection/>
    </xf>
    <xf numFmtId="178" fontId="2" fillId="0" borderId="23" xfId="0" applyNumberFormat="1" applyFont="1" applyFill="1" applyBorder="1" applyAlignment="1" applyProtection="1">
      <alignment/>
      <protection/>
    </xf>
    <xf numFmtId="178" fontId="2" fillId="0" borderId="18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/>
      <protection/>
    </xf>
    <xf numFmtId="178" fontId="2" fillId="0" borderId="24" xfId="0" applyNumberFormat="1" applyFont="1" applyFill="1" applyBorder="1" applyAlignment="1" applyProtection="1">
      <alignment/>
      <protection/>
    </xf>
    <xf numFmtId="178" fontId="3" fillId="0" borderId="18" xfId="42" applyNumberFormat="1" applyFont="1" applyFill="1" applyBorder="1" applyAlignment="1" applyProtection="1">
      <alignment/>
      <protection/>
    </xf>
    <xf numFmtId="178" fontId="3" fillId="0" borderId="22" xfId="42" applyNumberFormat="1" applyFont="1" applyFill="1" applyBorder="1" applyAlignment="1" applyProtection="1">
      <alignment/>
      <protection/>
    </xf>
    <xf numFmtId="178" fontId="3" fillId="0" borderId="23" xfId="42" applyNumberFormat="1" applyFont="1" applyFill="1" applyBorder="1" applyAlignment="1" applyProtection="1">
      <alignment/>
      <protection/>
    </xf>
    <xf numFmtId="178" fontId="3" fillId="0" borderId="24" xfId="42" applyNumberFormat="1" applyFont="1" applyFill="1" applyBorder="1" applyAlignment="1" applyProtection="1">
      <alignment/>
      <protection/>
    </xf>
    <xf numFmtId="178" fontId="3" fillId="0" borderId="0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78" fontId="2" fillId="0" borderId="15" xfId="0" applyNumberFormat="1" applyFont="1" applyFill="1" applyBorder="1" applyAlignment="1" applyProtection="1">
      <alignment/>
      <protection/>
    </xf>
    <xf numFmtId="178" fontId="2" fillId="0" borderId="16" xfId="0" applyNumberFormat="1" applyFont="1" applyFill="1" applyBorder="1" applyAlignment="1" applyProtection="1">
      <alignment/>
      <protection/>
    </xf>
    <xf numFmtId="178" fontId="2" fillId="0" borderId="14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178" fontId="2" fillId="0" borderId="3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628022265</v>
      </c>
      <c r="D6" s="19">
        <v>668268075</v>
      </c>
      <c r="E6" s="20">
        <v>108037995</v>
      </c>
      <c r="F6" s="21">
        <v>97516043</v>
      </c>
      <c r="G6" s="19">
        <v>93521851</v>
      </c>
      <c r="H6" s="20">
        <v>93521851</v>
      </c>
      <c r="I6" s="22">
        <v>167870331</v>
      </c>
      <c r="J6" s="23">
        <v>112787992</v>
      </c>
      <c r="K6" s="19">
        <v>118751583</v>
      </c>
      <c r="L6" s="20">
        <v>125138488</v>
      </c>
    </row>
    <row r="7" spans="1:12" ht="12.75">
      <c r="A7" s="24" t="s">
        <v>21</v>
      </c>
      <c r="B7" s="18"/>
      <c r="C7" s="19">
        <v>6306071622</v>
      </c>
      <c r="D7" s="19">
        <v>6260073379</v>
      </c>
      <c r="E7" s="20">
        <v>212158532</v>
      </c>
      <c r="F7" s="21">
        <v>306130458</v>
      </c>
      <c r="G7" s="19">
        <v>281180359</v>
      </c>
      <c r="H7" s="20">
        <v>281180359</v>
      </c>
      <c r="I7" s="22">
        <v>237696292</v>
      </c>
      <c r="J7" s="23">
        <v>403927928</v>
      </c>
      <c r="K7" s="19">
        <v>426322955</v>
      </c>
      <c r="L7" s="20">
        <v>450327063</v>
      </c>
    </row>
    <row r="8" spans="1:12" ht="12.75">
      <c r="A8" s="24" t="s">
        <v>22</v>
      </c>
      <c r="B8" s="18"/>
      <c r="C8" s="19">
        <v>177709385</v>
      </c>
      <c r="D8" s="19">
        <v>193046279</v>
      </c>
      <c r="E8" s="20">
        <v>8254466</v>
      </c>
      <c r="F8" s="21">
        <v>156160065</v>
      </c>
      <c r="G8" s="19">
        <v>147819599</v>
      </c>
      <c r="H8" s="20">
        <v>147819599</v>
      </c>
      <c r="I8" s="22">
        <v>8476396</v>
      </c>
      <c r="J8" s="23">
        <v>199908299</v>
      </c>
      <c r="K8" s="19">
        <v>204552788</v>
      </c>
      <c r="L8" s="20">
        <v>212540695</v>
      </c>
    </row>
    <row r="9" spans="1:12" ht="12.75">
      <c r="A9" s="24" t="s">
        <v>23</v>
      </c>
      <c r="B9" s="18" t="s">
        <v>24</v>
      </c>
      <c r="C9" s="19">
        <v>4184545579</v>
      </c>
      <c r="D9" s="19">
        <v>4130225121</v>
      </c>
      <c r="E9" s="20">
        <v>360271093</v>
      </c>
      <c r="F9" s="21">
        <v>510815537</v>
      </c>
      <c r="G9" s="19">
        <v>461284931</v>
      </c>
      <c r="H9" s="20">
        <v>461284931</v>
      </c>
      <c r="I9" s="22">
        <v>492888768</v>
      </c>
      <c r="J9" s="23">
        <v>531141021</v>
      </c>
      <c r="K9" s="19">
        <v>537384175</v>
      </c>
      <c r="L9" s="20">
        <v>584437076</v>
      </c>
    </row>
    <row r="10" spans="1:12" ht="12.75">
      <c r="A10" s="24" t="s">
        <v>25</v>
      </c>
      <c r="B10" s="18" t="s">
        <v>24</v>
      </c>
      <c r="C10" s="19">
        <v>1418429396</v>
      </c>
      <c r="D10" s="19">
        <v>1821520924</v>
      </c>
      <c r="E10" s="20">
        <v>78689140</v>
      </c>
      <c r="F10" s="21">
        <v>277882108</v>
      </c>
      <c r="G10" s="19">
        <v>306035747</v>
      </c>
      <c r="H10" s="20">
        <v>306035747</v>
      </c>
      <c r="I10" s="22">
        <v>105919391</v>
      </c>
      <c r="J10" s="23">
        <v>322401980</v>
      </c>
      <c r="K10" s="19">
        <v>338191568</v>
      </c>
      <c r="L10" s="20">
        <v>329997552</v>
      </c>
    </row>
    <row r="11" spans="1:12" ht="12.75">
      <c r="A11" s="24" t="s">
        <v>26</v>
      </c>
      <c r="B11" s="18"/>
      <c r="C11" s="19">
        <v>426486287</v>
      </c>
      <c r="D11" s="19">
        <v>502151694</v>
      </c>
      <c r="E11" s="20">
        <v>65743552</v>
      </c>
      <c r="F11" s="21">
        <v>41502354</v>
      </c>
      <c r="G11" s="19">
        <v>43415351</v>
      </c>
      <c r="H11" s="20">
        <v>43415351</v>
      </c>
      <c r="I11" s="22">
        <v>78767077</v>
      </c>
      <c r="J11" s="23">
        <v>102834521</v>
      </c>
      <c r="K11" s="19">
        <v>106517476</v>
      </c>
      <c r="L11" s="20">
        <v>112482797</v>
      </c>
    </row>
    <row r="12" spans="1:12" ht="12.75">
      <c r="A12" s="24" t="s">
        <v>27</v>
      </c>
      <c r="B12" s="18"/>
      <c r="C12" s="19">
        <v>289593</v>
      </c>
      <c r="D12" s="19">
        <v>246700</v>
      </c>
      <c r="E12" s="20">
        <v>0</v>
      </c>
      <c r="F12" s="21">
        <v>10000</v>
      </c>
      <c r="G12" s="19">
        <v>10000</v>
      </c>
      <c r="H12" s="20">
        <v>10000</v>
      </c>
      <c r="I12" s="22">
        <v>11818</v>
      </c>
      <c r="J12" s="23">
        <v>10000</v>
      </c>
      <c r="K12" s="19">
        <v>10500</v>
      </c>
      <c r="L12" s="20">
        <v>11025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-10912332493</v>
      </c>
      <c r="D14" s="19">
        <v>-11151813875</v>
      </c>
      <c r="E14" s="20">
        <v>-12782428662</v>
      </c>
      <c r="F14" s="21">
        <v>-14743596671</v>
      </c>
      <c r="G14" s="19">
        <v>-14949092640</v>
      </c>
      <c r="H14" s="20">
        <v>-14949092640</v>
      </c>
      <c r="I14" s="22">
        <v>-13562898705</v>
      </c>
      <c r="J14" s="23">
        <v>-17108861668</v>
      </c>
      <c r="K14" s="19">
        <v>-17978455865</v>
      </c>
      <c r="L14" s="20">
        <v>-19012781161</v>
      </c>
    </row>
    <row r="15" spans="1:12" ht="12.75">
      <c r="A15" s="24" t="s">
        <v>30</v>
      </c>
      <c r="B15" s="18"/>
      <c r="C15" s="19">
        <v>-201431081</v>
      </c>
      <c r="D15" s="19">
        <v>-377432295</v>
      </c>
      <c r="E15" s="20">
        <v>-824674368</v>
      </c>
      <c r="F15" s="21">
        <v>-362552613</v>
      </c>
      <c r="G15" s="19">
        <v>-551190228</v>
      </c>
      <c r="H15" s="20">
        <v>-551190228</v>
      </c>
      <c r="I15" s="22">
        <v>-646809322</v>
      </c>
      <c r="J15" s="23">
        <v>-830551910</v>
      </c>
      <c r="K15" s="19">
        <v>-858559661</v>
      </c>
      <c r="L15" s="20">
        <v>-874172209</v>
      </c>
    </row>
    <row r="16" spans="1:12" ht="12.75">
      <c r="A16" s="24" t="s">
        <v>31</v>
      </c>
      <c r="B16" s="18" t="s">
        <v>24</v>
      </c>
      <c r="C16" s="19">
        <v>-3</v>
      </c>
      <c r="D16" s="19">
        <v>-91721309</v>
      </c>
      <c r="E16" s="20">
        <v>-61935905</v>
      </c>
      <c r="F16" s="21">
        <v>-184642179</v>
      </c>
      <c r="G16" s="19">
        <v>-205168764</v>
      </c>
      <c r="H16" s="20">
        <v>-205168764</v>
      </c>
      <c r="I16" s="22">
        <v>-71766339</v>
      </c>
      <c r="J16" s="23">
        <v>-211769264</v>
      </c>
      <c r="K16" s="19">
        <v>-213548635</v>
      </c>
      <c r="L16" s="20">
        <v>-225658592</v>
      </c>
    </row>
    <row r="17" spans="1:12" ht="12.75">
      <c r="A17" s="25" t="s">
        <v>32</v>
      </c>
      <c r="B17" s="26"/>
      <c r="C17" s="27">
        <f>SUM(C6:C16)</f>
        <v>2027790550</v>
      </c>
      <c r="D17" s="27">
        <f aca="true" t="shared" si="0" ref="D17:L17">SUM(D6:D16)</f>
        <v>1954564693</v>
      </c>
      <c r="E17" s="28">
        <f t="shared" si="0"/>
        <v>-12835884157</v>
      </c>
      <c r="F17" s="29">
        <f t="shared" si="0"/>
        <v>-13900774898</v>
      </c>
      <c r="G17" s="27">
        <f t="shared" si="0"/>
        <v>-14372183794</v>
      </c>
      <c r="H17" s="30">
        <f t="shared" si="0"/>
        <v>-14372183794</v>
      </c>
      <c r="I17" s="29">
        <f t="shared" si="0"/>
        <v>-13189844293</v>
      </c>
      <c r="J17" s="31">
        <f t="shared" si="0"/>
        <v>-16478171101</v>
      </c>
      <c r="K17" s="27">
        <f t="shared" si="0"/>
        <v>-17318833116</v>
      </c>
      <c r="L17" s="28">
        <f t="shared" si="0"/>
        <v>-18297677266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83645007</v>
      </c>
      <c r="D21" s="19">
        <v>-26430956</v>
      </c>
      <c r="E21" s="20">
        <v>1601260</v>
      </c>
      <c r="F21" s="38">
        <v>0</v>
      </c>
      <c r="G21" s="39">
        <v>0</v>
      </c>
      <c r="H21" s="40">
        <v>0</v>
      </c>
      <c r="I21" s="22">
        <v>1854167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257181038</v>
      </c>
      <c r="D23" s="19">
        <v>-3085416</v>
      </c>
      <c r="E23" s="20">
        <v>-225777754</v>
      </c>
      <c r="F23" s="38">
        <v>225777754</v>
      </c>
      <c r="G23" s="39">
        <v>-210600</v>
      </c>
      <c r="H23" s="40">
        <v>-210600</v>
      </c>
      <c r="I23" s="22">
        <v>-224349787</v>
      </c>
      <c r="J23" s="41">
        <v>-399547</v>
      </c>
      <c r="K23" s="39">
        <v>6391</v>
      </c>
      <c r="L23" s="40">
        <v>6450</v>
      </c>
    </row>
    <row r="24" spans="1:12" ht="12.75">
      <c r="A24" s="24" t="s">
        <v>37</v>
      </c>
      <c r="B24" s="18"/>
      <c r="C24" s="19">
        <v>37965567</v>
      </c>
      <c r="D24" s="19">
        <v>-15061278</v>
      </c>
      <c r="E24" s="20">
        <v>-23797577</v>
      </c>
      <c r="F24" s="21">
        <v>23569474</v>
      </c>
      <c r="G24" s="19">
        <v>-1539962</v>
      </c>
      <c r="H24" s="20">
        <v>-1539962</v>
      </c>
      <c r="I24" s="22">
        <v>-4988811</v>
      </c>
      <c r="J24" s="23">
        <v>-341494</v>
      </c>
      <c r="K24" s="19">
        <v>-600000</v>
      </c>
      <c r="L24" s="20">
        <v>-2000000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-2608059584</v>
      </c>
      <c r="D26" s="19">
        <v>-2343551459</v>
      </c>
      <c r="E26" s="20">
        <v>-84741334</v>
      </c>
      <c r="F26" s="21">
        <v>-319468619</v>
      </c>
      <c r="G26" s="19">
        <v>-321178147</v>
      </c>
      <c r="H26" s="20">
        <v>-321178147</v>
      </c>
      <c r="I26" s="22">
        <v>-136450027</v>
      </c>
      <c r="J26" s="23">
        <v>-360611735</v>
      </c>
      <c r="K26" s="19">
        <v>-361561765</v>
      </c>
      <c r="L26" s="20">
        <v>-355568705</v>
      </c>
    </row>
    <row r="27" spans="1:12" ht="12.75">
      <c r="A27" s="25" t="s">
        <v>39</v>
      </c>
      <c r="B27" s="26"/>
      <c r="C27" s="27">
        <f>SUM(C21:C26)</f>
        <v>-2229267972</v>
      </c>
      <c r="D27" s="27">
        <f aca="true" t="shared" si="1" ref="D27:L27">SUM(D21:D26)</f>
        <v>-2388129109</v>
      </c>
      <c r="E27" s="28">
        <f t="shared" si="1"/>
        <v>-332715405</v>
      </c>
      <c r="F27" s="29">
        <f t="shared" si="1"/>
        <v>-70121391</v>
      </c>
      <c r="G27" s="27">
        <f t="shared" si="1"/>
        <v>-322928709</v>
      </c>
      <c r="H27" s="28">
        <f t="shared" si="1"/>
        <v>-322928709</v>
      </c>
      <c r="I27" s="30">
        <f t="shared" si="1"/>
        <v>-363934458</v>
      </c>
      <c r="J27" s="31">
        <f t="shared" si="1"/>
        <v>-361352776</v>
      </c>
      <c r="K27" s="27">
        <f t="shared" si="1"/>
        <v>-362155374</v>
      </c>
      <c r="L27" s="28">
        <f t="shared" si="1"/>
        <v>-357562255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1990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180546888</v>
      </c>
      <c r="D32" s="19">
        <v>508116149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46954309</v>
      </c>
      <c r="D33" s="19">
        <v>-23513819</v>
      </c>
      <c r="E33" s="20">
        <v>27755005</v>
      </c>
      <c r="F33" s="21">
        <v>-79060977</v>
      </c>
      <c r="G33" s="39">
        <v>5297712</v>
      </c>
      <c r="H33" s="40">
        <v>5297712</v>
      </c>
      <c r="I33" s="42">
        <v>14762049</v>
      </c>
      <c r="J33" s="23">
        <v>115815674</v>
      </c>
      <c r="K33" s="19">
        <v>-1782701</v>
      </c>
      <c r="L33" s="20">
        <v>138063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-100426635</v>
      </c>
      <c r="D35" s="19">
        <v>-132024786</v>
      </c>
      <c r="E35" s="20">
        <v>-23940735</v>
      </c>
      <c r="F35" s="21">
        <v>-134530208</v>
      </c>
      <c r="G35" s="19">
        <v>-112507428</v>
      </c>
      <c r="H35" s="20">
        <v>-112507428</v>
      </c>
      <c r="I35" s="22">
        <v>-51260311</v>
      </c>
      <c r="J35" s="23">
        <v>-166584375</v>
      </c>
      <c r="K35" s="19">
        <v>-166066385</v>
      </c>
      <c r="L35" s="20">
        <v>-451171301</v>
      </c>
    </row>
    <row r="36" spans="1:12" ht="12.75">
      <c r="A36" s="25" t="s">
        <v>45</v>
      </c>
      <c r="B36" s="26"/>
      <c r="C36" s="27">
        <f>SUM(C31:C35)</f>
        <v>127076552</v>
      </c>
      <c r="D36" s="27">
        <f aca="true" t="shared" si="2" ref="D36:L36">SUM(D31:D35)</f>
        <v>352577544</v>
      </c>
      <c r="E36" s="28">
        <f t="shared" si="2"/>
        <v>3814270</v>
      </c>
      <c r="F36" s="29">
        <f t="shared" si="2"/>
        <v>-213591185</v>
      </c>
      <c r="G36" s="27">
        <f t="shared" si="2"/>
        <v>-107209716</v>
      </c>
      <c r="H36" s="28">
        <f t="shared" si="2"/>
        <v>-107209716</v>
      </c>
      <c r="I36" s="30">
        <f t="shared" si="2"/>
        <v>-36498262</v>
      </c>
      <c r="J36" s="31">
        <f t="shared" si="2"/>
        <v>-50768701</v>
      </c>
      <c r="K36" s="27">
        <f t="shared" si="2"/>
        <v>-167849086</v>
      </c>
      <c r="L36" s="28">
        <f t="shared" si="2"/>
        <v>-451033238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-74400870</v>
      </c>
      <c r="D38" s="33">
        <f aca="true" t="shared" si="3" ref="D38:L38">+D17+D27+D36</f>
        <v>-80986872</v>
      </c>
      <c r="E38" s="34">
        <f t="shared" si="3"/>
        <v>-13164785292</v>
      </c>
      <c r="F38" s="35">
        <f t="shared" si="3"/>
        <v>-14184487474</v>
      </c>
      <c r="G38" s="33">
        <f t="shared" si="3"/>
        <v>-14802322219</v>
      </c>
      <c r="H38" s="34">
        <f t="shared" si="3"/>
        <v>-14802322219</v>
      </c>
      <c r="I38" s="36">
        <f t="shared" si="3"/>
        <v>-13590277013</v>
      </c>
      <c r="J38" s="37">
        <f t="shared" si="3"/>
        <v>-16890292578</v>
      </c>
      <c r="K38" s="33">
        <f t="shared" si="3"/>
        <v>-17848837576</v>
      </c>
      <c r="L38" s="34">
        <f t="shared" si="3"/>
        <v>-19106272759</v>
      </c>
    </row>
    <row r="39" spans="1:12" ht="12.75">
      <c r="A39" s="24" t="s">
        <v>47</v>
      </c>
      <c r="B39" s="18" t="s">
        <v>48</v>
      </c>
      <c r="C39" s="33">
        <v>558438544</v>
      </c>
      <c r="D39" s="33">
        <v>529309839</v>
      </c>
      <c r="E39" s="34">
        <v>-443237691</v>
      </c>
      <c r="F39" s="35">
        <v>214251238</v>
      </c>
      <c r="G39" s="33">
        <v>228861523</v>
      </c>
      <c r="H39" s="34">
        <v>228861523</v>
      </c>
      <c r="I39" s="36">
        <v>153258293</v>
      </c>
      <c r="J39" s="37">
        <v>375459973</v>
      </c>
      <c r="K39" s="33">
        <v>379808079</v>
      </c>
      <c r="L39" s="34">
        <v>330760976</v>
      </c>
    </row>
    <row r="40" spans="1:12" ht="12.75">
      <c r="A40" s="43" t="s">
        <v>49</v>
      </c>
      <c r="B40" s="44" t="s">
        <v>48</v>
      </c>
      <c r="C40" s="45">
        <f>+C38+C39</f>
        <v>484037674</v>
      </c>
      <c r="D40" s="45">
        <f aca="true" t="shared" si="4" ref="D40:L40">+D38+D39</f>
        <v>448322967</v>
      </c>
      <c r="E40" s="46">
        <f t="shared" si="4"/>
        <v>-13608022983</v>
      </c>
      <c r="F40" s="47">
        <f t="shared" si="4"/>
        <v>-13970236236</v>
      </c>
      <c r="G40" s="45">
        <f t="shared" si="4"/>
        <v>-14573460696</v>
      </c>
      <c r="H40" s="46">
        <f t="shared" si="4"/>
        <v>-14573460696</v>
      </c>
      <c r="I40" s="48">
        <f t="shared" si="4"/>
        <v>-13437018720</v>
      </c>
      <c r="J40" s="49">
        <f t="shared" si="4"/>
        <v>-16514832605</v>
      </c>
      <c r="K40" s="45">
        <f t="shared" si="4"/>
        <v>-17469029497</v>
      </c>
      <c r="L40" s="46">
        <f t="shared" si="4"/>
        <v>-18775511783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262455047</v>
      </c>
      <c r="D6" s="19">
        <v>279795592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591363536</v>
      </c>
      <c r="D7" s="19">
        <v>689298269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53057432</v>
      </c>
      <c r="D8" s="19">
        <v>54147567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405395796</v>
      </c>
      <c r="D9" s="19">
        <v>390987504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117246706</v>
      </c>
      <c r="D10" s="19">
        <v>113363000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3230005</v>
      </c>
      <c r="D11" s="19">
        <v>2207220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17251</v>
      </c>
      <c r="D12" s="19">
        <v>14033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-1336575120</v>
      </c>
      <c r="D14" s="19">
        <v>-1373353096</v>
      </c>
      <c r="E14" s="20">
        <v>-2087900090</v>
      </c>
      <c r="F14" s="21">
        <v>-2003551492</v>
      </c>
      <c r="G14" s="19">
        <v>-2003551492</v>
      </c>
      <c r="H14" s="20">
        <v>-2003551492</v>
      </c>
      <c r="I14" s="22">
        <v>-2482595218</v>
      </c>
      <c r="J14" s="23">
        <v>-2335197320</v>
      </c>
      <c r="K14" s="19">
        <v>-2283285930</v>
      </c>
      <c r="L14" s="20">
        <v>-2426583375</v>
      </c>
    </row>
    <row r="15" spans="1:12" ht="12.75">
      <c r="A15" s="24" t="s">
        <v>30</v>
      </c>
      <c r="B15" s="18"/>
      <c r="C15" s="19">
        <v>-114539</v>
      </c>
      <c r="D15" s="19">
        <v>-260194</v>
      </c>
      <c r="E15" s="20">
        <v>-159561395</v>
      </c>
      <c r="F15" s="21">
        <v>-133864802</v>
      </c>
      <c r="G15" s="19">
        <v>-133864802</v>
      </c>
      <c r="H15" s="20">
        <v>-133864802</v>
      </c>
      <c r="I15" s="22">
        <v>-280799598</v>
      </c>
      <c r="J15" s="23">
        <v>-140825772</v>
      </c>
      <c r="K15" s="19">
        <v>-148430363</v>
      </c>
      <c r="L15" s="20">
        <v>-156445603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-634825</v>
      </c>
      <c r="F16" s="21">
        <v>0</v>
      </c>
      <c r="G16" s="19">
        <v>0</v>
      </c>
      <c r="H16" s="20">
        <v>0</v>
      </c>
      <c r="I16" s="22">
        <v>0</v>
      </c>
      <c r="J16" s="23">
        <v>-2000000</v>
      </c>
      <c r="K16" s="19">
        <v>-2108000</v>
      </c>
      <c r="L16" s="20">
        <v>-2221832</v>
      </c>
    </row>
    <row r="17" spans="1:12" ht="12.75">
      <c r="A17" s="25" t="s">
        <v>32</v>
      </c>
      <c r="B17" s="26"/>
      <c r="C17" s="27">
        <f>SUM(C6:C16)</f>
        <v>96076114</v>
      </c>
      <c r="D17" s="27">
        <f aca="true" t="shared" si="0" ref="D17:L17">SUM(D6:D16)</f>
        <v>156199895</v>
      </c>
      <c r="E17" s="28">
        <f t="shared" si="0"/>
        <v>-2248096310</v>
      </c>
      <c r="F17" s="29">
        <f t="shared" si="0"/>
        <v>-2137416294</v>
      </c>
      <c r="G17" s="27">
        <f t="shared" si="0"/>
        <v>-2137416294</v>
      </c>
      <c r="H17" s="30">
        <f t="shared" si="0"/>
        <v>-2137416294</v>
      </c>
      <c r="I17" s="29">
        <f t="shared" si="0"/>
        <v>-2763394816</v>
      </c>
      <c r="J17" s="31">
        <f t="shared" si="0"/>
        <v>-2478023092</v>
      </c>
      <c r="K17" s="27">
        <f t="shared" si="0"/>
        <v>-2433824293</v>
      </c>
      <c r="L17" s="28">
        <f t="shared" si="0"/>
        <v>-2585250810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16450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18862179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-93156132</v>
      </c>
      <c r="D26" s="19">
        <v>-157547529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-74277503</v>
      </c>
      <c r="D27" s="27">
        <f aca="true" t="shared" si="1" ref="D27:L27">SUM(D21:D26)</f>
        <v>-157547529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-12848529</v>
      </c>
      <c r="D33" s="19">
        <v>-11163515</v>
      </c>
      <c r="E33" s="20">
        <v>-39541355</v>
      </c>
      <c r="F33" s="21">
        <v>39541355</v>
      </c>
      <c r="G33" s="39">
        <v>0</v>
      </c>
      <c r="H33" s="40">
        <v>0</v>
      </c>
      <c r="I33" s="42">
        <v>39753679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-12848529</v>
      </c>
      <c r="D36" s="27">
        <f aca="true" t="shared" si="2" ref="D36:L36">SUM(D31:D35)</f>
        <v>-11163515</v>
      </c>
      <c r="E36" s="28">
        <f t="shared" si="2"/>
        <v>-39541355</v>
      </c>
      <c r="F36" s="29">
        <f t="shared" si="2"/>
        <v>39541355</v>
      </c>
      <c r="G36" s="27">
        <f t="shared" si="2"/>
        <v>0</v>
      </c>
      <c r="H36" s="28">
        <f t="shared" si="2"/>
        <v>0</v>
      </c>
      <c r="I36" s="30">
        <f t="shared" si="2"/>
        <v>39753679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8950082</v>
      </c>
      <c r="D38" s="33">
        <f aca="true" t="shared" si="3" ref="D38:L38">+D17+D27+D36</f>
        <v>-12511149</v>
      </c>
      <c r="E38" s="34">
        <f t="shared" si="3"/>
        <v>-2287637665</v>
      </c>
      <c r="F38" s="35">
        <f t="shared" si="3"/>
        <v>-2097874939</v>
      </c>
      <c r="G38" s="33">
        <f t="shared" si="3"/>
        <v>-2137416294</v>
      </c>
      <c r="H38" s="34">
        <f t="shared" si="3"/>
        <v>-2137416294</v>
      </c>
      <c r="I38" s="36">
        <f t="shared" si="3"/>
        <v>-2723641137</v>
      </c>
      <c r="J38" s="37">
        <f t="shared" si="3"/>
        <v>-2478023092</v>
      </c>
      <c r="K38" s="33">
        <f t="shared" si="3"/>
        <v>-2433824293</v>
      </c>
      <c r="L38" s="34">
        <f t="shared" si="3"/>
        <v>-2585250810</v>
      </c>
    </row>
    <row r="39" spans="1:12" ht="12.75">
      <c r="A39" s="24" t="s">
        <v>47</v>
      </c>
      <c r="B39" s="18" t="s">
        <v>48</v>
      </c>
      <c r="C39" s="33">
        <v>-33240</v>
      </c>
      <c r="D39" s="33">
        <v>8916845</v>
      </c>
      <c r="E39" s="34">
        <v>-519920345</v>
      </c>
      <c r="F39" s="35">
        <v>0</v>
      </c>
      <c r="G39" s="33">
        <v>0</v>
      </c>
      <c r="H39" s="34">
        <v>0</v>
      </c>
      <c r="I39" s="36">
        <v>3358095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8916842</v>
      </c>
      <c r="D40" s="45">
        <f aca="true" t="shared" si="4" ref="D40:L40">+D38+D39</f>
        <v>-3594304</v>
      </c>
      <c r="E40" s="46">
        <f t="shared" si="4"/>
        <v>-2807558010</v>
      </c>
      <c r="F40" s="47">
        <f t="shared" si="4"/>
        <v>-2097874939</v>
      </c>
      <c r="G40" s="45">
        <f t="shared" si="4"/>
        <v>-2137416294</v>
      </c>
      <c r="H40" s="46">
        <f t="shared" si="4"/>
        <v>-2137416294</v>
      </c>
      <c r="I40" s="48">
        <f t="shared" si="4"/>
        <v>-2720283042</v>
      </c>
      <c r="J40" s="49">
        <f t="shared" si="4"/>
        <v>-2478023092</v>
      </c>
      <c r="K40" s="45">
        <f t="shared" si="4"/>
        <v>-2433824293</v>
      </c>
      <c r="L40" s="46">
        <f t="shared" si="4"/>
        <v>-2585250810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15222330</v>
      </c>
      <c r="D6" s="19">
        <v>21212629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72357227</v>
      </c>
      <c r="D7" s="19">
        <v>78859692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123516650</v>
      </c>
      <c r="D9" s="19">
        <v>118211967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37907414</v>
      </c>
      <c r="D10" s="19">
        <v>55243000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20018699</v>
      </c>
      <c r="D11" s="19">
        <v>25519220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6262</v>
      </c>
      <c r="D12" s="19">
        <v>4751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-204581694</v>
      </c>
      <c r="D14" s="19">
        <v>-240316451</v>
      </c>
      <c r="E14" s="20">
        <v>253854527</v>
      </c>
      <c r="F14" s="21">
        <v>-326940262</v>
      </c>
      <c r="G14" s="19">
        <v>-332817422</v>
      </c>
      <c r="H14" s="20">
        <v>-332817422</v>
      </c>
      <c r="I14" s="22">
        <v>-209409281</v>
      </c>
      <c r="J14" s="23">
        <v>-352124281</v>
      </c>
      <c r="K14" s="19">
        <v>-357258113</v>
      </c>
      <c r="L14" s="20">
        <v>-378106500</v>
      </c>
    </row>
    <row r="15" spans="1:12" ht="12.75">
      <c r="A15" s="24" t="s">
        <v>30</v>
      </c>
      <c r="B15" s="18"/>
      <c r="C15" s="19">
        <v>-26004312</v>
      </c>
      <c r="D15" s="19">
        <v>-27895393</v>
      </c>
      <c r="E15" s="20">
        <v>3413822</v>
      </c>
      <c r="F15" s="21">
        <v>-15007000</v>
      </c>
      <c r="G15" s="19">
        <v>-5000000</v>
      </c>
      <c r="H15" s="20">
        <v>-5000000</v>
      </c>
      <c r="I15" s="22">
        <v>-4387219</v>
      </c>
      <c r="J15" s="23">
        <v>-5325000</v>
      </c>
      <c r="K15" s="19">
        <v>-15907420</v>
      </c>
      <c r="L15" s="20">
        <v>-16861865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-2300000</v>
      </c>
      <c r="G16" s="19">
        <v>-2300000</v>
      </c>
      <c r="H16" s="20">
        <v>-2300000</v>
      </c>
      <c r="I16" s="22">
        <v>0</v>
      </c>
      <c r="J16" s="23">
        <v>-2449500</v>
      </c>
      <c r="K16" s="19">
        <v>-2438000</v>
      </c>
      <c r="L16" s="20">
        <v>-2584280</v>
      </c>
    </row>
    <row r="17" spans="1:12" ht="12.75">
      <c r="A17" s="25" t="s">
        <v>32</v>
      </c>
      <c r="B17" s="26"/>
      <c r="C17" s="27">
        <f>SUM(C6:C16)</f>
        <v>38442576</v>
      </c>
      <c r="D17" s="27">
        <f aca="true" t="shared" si="0" ref="D17:L17">SUM(D6:D16)</f>
        <v>30839415</v>
      </c>
      <c r="E17" s="28">
        <f t="shared" si="0"/>
        <v>257268349</v>
      </c>
      <c r="F17" s="29">
        <f t="shared" si="0"/>
        <v>-344247262</v>
      </c>
      <c r="G17" s="27">
        <f t="shared" si="0"/>
        <v>-340117422</v>
      </c>
      <c r="H17" s="30">
        <f t="shared" si="0"/>
        <v>-340117422</v>
      </c>
      <c r="I17" s="29">
        <f t="shared" si="0"/>
        <v>-213796500</v>
      </c>
      <c r="J17" s="31">
        <f t="shared" si="0"/>
        <v>-359898781</v>
      </c>
      <c r="K17" s="27">
        <f t="shared" si="0"/>
        <v>-375603533</v>
      </c>
      <c r="L17" s="28">
        <f t="shared" si="0"/>
        <v>-397552645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-1197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-111717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-30138787</v>
      </c>
      <c r="D26" s="19">
        <v>-23267318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-30138787</v>
      </c>
      <c r="D27" s="27">
        <f aca="true" t="shared" si="1" ref="D27:L27">SUM(D21:D26)</f>
        <v>-23268515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-111717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42140057</v>
      </c>
      <c r="F33" s="21">
        <v>-42140057</v>
      </c>
      <c r="G33" s="39">
        <v>67890</v>
      </c>
      <c r="H33" s="40">
        <v>67890</v>
      </c>
      <c r="I33" s="42">
        <v>-63770842</v>
      </c>
      <c r="J33" s="23">
        <v>0</v>
      </c>
      <c r="K33" s="19">
        <v>-1749000</v>
      </c>
      <c r="L33" s="20">
        <v>-104940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-12000000</v>
      </c>
      <c r="D35" s="19">
        <v>-10480546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-12000000</v>
      </c>
      <c r="D36" s="27">
        <f aca="true" t="shared" si="2" ref="D36:L36">SUM(D31:D35)</f>
        <v>-10480546</v>
      </c>
      <c r="E36" s="28">
        <f t="shared" si="2"/>
        <v>42140057</v>
      </c>
      <c r="F36" s="29">
        <f t="shared" si="2"/>
        <v>-42140057</v>
      </c>
      <c r="G36" s="27">
        <f t="shared" si="2"/>
        <v>67890</v>
      </c>
      <c r="H36" s="28">
        <f t="shared" si="2"/>
        <v>67890</v>
      </c>
      <c r="I36" s="30">
        <f t="shared" si="2"/>
        <v>-63770842</v>
      </c>
      <c r="J36" s="31">
        <f t="shared" si="2"/>
        <v>0</v>
      </c>
      <c r="K36" s="27">
        <f t="shared" si="2"/>
        <v>-1749000</v>
      </c>
      <c r="L36" s="28">
        <f t="shared" si="2"/>
        <v>-104940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-3696211</v>
      </c>
      <c r="D38" s="33">
        <f aca="true" t="shared" si="3" ref="D38:L38">+D17+D27+D36</f>
        <v>-2909646</v>
      </c>
      <c r="E38" s="34">
        <f t="shared" si="3"/>
        <v>299408406</v>
      </c>
      <c r="F38" s="35">
        <f t="shared" si="3"/>
        <v>-386387319</v>
      </c>
      <c r="G38" s="33">
        <f t="shared" si="3"/>
        <v>-340049532</v>
      </c>
      <c r="H38" s="34">
        <f t="shared" si="3"/>
        <v>-340049532</v>
      </c>
      <c r="I38" s="36">
        <f t="shared" si="3"/>
        <v>-277679059</v>
      </c>
      <c r="J38" s="37">
        <f t="shared" si="3"/>
        <v>-359898781</v>
      </c>
      <c r="K38" s="33">
        <f t="shared" si="3"/>
        <v>-377352533</v>
      </c>
      <c r="L38" s="34">
        <f t="shared" si="3"/>
        <v>-397657585</v>
      </c>
    </row>
    <row r="39" spans="1:12" ht="12.75">
      <c r="A39" s="24" t="s">
        <v>47</v>
      </c>
      <c r="B39" s="18" t="s">
        <v>48</v>
      </c>
      <c r="C39" s="33">
        <v>14876584</v>
      </c>
      <c r="D39" s="33">
        <v>11180373</v>
      </c>
      <c r="E39" s="34">
        <v>0</v>
      </c>
      <c r="F39" s="35">
        <v>0</v>
      </c>
      <c r="G39" s="33">
        <v>0</v>
      </c>
      <c r="H39" s="34">
        <v>0</v>
      </c>
      <c r="I39" s="36">
        <v>1852228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11180373</v>
      </c>
      <c r="D40" s="45">
        <f aca="true" t="shared" si="4" ref="D40:L40">+D38+D39</f>
        <v>8270727</v>
      </c>
      <c r="E40" s="46">
        <f t="shared" si="4"/>
        <v>299408406</v>
      </c>
      <c r="F40" s="47">
        <f t="shared" si="4"/>
        <v>-386387319</v>
      </c>
      <c r="G40" s="45">
        <f t="shared" si="4"/>
        <v>-340049532</v>
      </c>
      <c r="H40" s="46">
        <f t="shared" si="4"/>
        <v>-340049532</v>
      </c>
      <c r="I40" s="48">
        <f t="shared" si="4"/>
        <v>-275826831</v>
      </c>
      <c r="J40" s="49">
        <f t="shared" si="4"/>
        <v>-359898781</v>
      </c>
      <c r="K40" s="45">
        <f t="shared" si="4"/>
        <v>-377352533</v>
      </c>
      <c r="L40" s="46">
        <f t="shared" si="4"/>
        <v>-397657585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-2886002</v>
      </c>
      <c r="D8" s="19">
        <v>811171</v>
      </c>
      <c r="E8" s="20">
        <v>0</v>
      </c>
      <c r="F8" s="21">
        <v>87458000</v>
      </c>
      <c r="G8" s="19">
        <v>87558000</v>
      </c>
      <c r="H8" s="20">
        <v>87558000</v>
      </c>
      <c r="I8" s="22">
        <v>0</v>
      </c>
      <c r="J8" s="23">
        <v>92893030</v>
      </c>
      <c r="K8" s="19">
        <v>96321261</v>
      </c>
      <c r="L8" s="20">
        <v>100220224</v>
      </c>
    </row>
    <row r="9" spans="1:12" ht="12.75">
      <c r="A9" s="24" t="s">
        <v>23</v>
      </c>
      <c r="B9" s="18" t="s">
        <v>24</v>
      </c>
      <c r="C9" s="19">
        <v>115674999</v>
      </c>
      <c r="D9" s="19">
        <v>116327673</v>
      </c>
      <c r="E9" s="20">
        <v>0</v>
      </c>
      <c r="F9" s="21">
        <v>35706000</v>
      </c>
      <c r="G9" s="19">
        <v>35906000</v>
      </c>
      <c r="H9" s="20">
        <v>35906000</v>
      </c>
      <c r="I9" s="22">
        <v>0</v>
      </c>
      <c r="J9" s="23">
        <v>37706970</v>
      </c>
      <c r="K9" s="19">
        <v>38105739</v>
      </c>
      <c r="L9" s="20">
        <v>39605776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2281000</v>
      </c>
      <c r="G10" s="19">
        <v>26300000</v>
      </c>
      <c r="H10" s="20">
        <v>26300000</v>
      </c>
      <c r="I10" s="22">
        <v>0</v>
      </c>
      <c r="J10" s="23">
        <v>2417000</v>
      </c>
      <c r="K10" s="19">
        <v>2555000</v>
      </c>
      <c r="L10" s="20">
        <v>2696000</v>
      </c>
    </row>
    <row r="11" spans="1:12" ht="12.75">
      <c r="A11" s="24" t="s">
        <v>26</v>
      </c>
      <c r="B11" s="18"/>
      <c r="C11" s="19">
        <v>6430026</v>
      </c>
      <c r="D11" s="19">
        <v>7616468</v>
      </c>
      <c r="E11" s="20">
        <v>0</v>
      </c>
      <c r="F11" s="21">
        <v>2750000</v>
      </c>
      <c r="G11" s="19">
        <v>2950000</v>
      </c>
      <c r="H11" s="20">
        <v>2950000</v>
      </c>
      <c r="I11" s="22">
        <v>0</v>
      </c>
      <c r="J11" s="23">
        <v>350000</v>
      </c>
      <c r="K11" s="19">
        <v>300000</v>
      </c>
      <c r="L11" s="20">
        <v>300000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-101078464</v>
      </c>
      <c r="D14" s="19">
        <v>-102449512</v>
      </c>
      <c r="E14" s="20">
        <v>-2173164</v>
      </c>
      <c r="F14" s="21">
        <v>-117484378</v>
      </c>
      <c r="G14" s="19">
        <v>-121548108</v>
      </c>
      <c r="H14" s="20">
        <v>-121548108</v>
      </c>
      <c r="I14" s="22">
        <v>-106473858</v>
      </c>
      <c r="J14" s="23">
        <v>-127480206</v>
      </c>
      <c r="K14" s="19">
        <v>-131430735</v>
      </c>
      <c r="L14" s="20">
        <v>-133816371</v>
      </c>
    </row>
    <row r="15" spans="1:12" ht="12.75">
      <c r="A15" s="24" t="s">
        <v>30</v>
      </c>
      <c r="B15" s="18"/>
      <c r="C15" s="19">
        <v>-3552364</v>
      </c>
      <c r="D15" s="19">
        <v>-1484485</v>
      </c>
      <c r="E15" s="20">
        <v>-309847</v>
      </c>
      <c r="F15" s="21">
        <v>-762707</v>
      </c>
      <c r="G15" s="19">
        <v>-762707</v>
      </c>
      <c r="H15" s="20">
        <v>-762707</v>
      </c>
      <c r="I15" s="22">
        <v>-766745</v>
      </c>
      <c r="J15" s="23">
        <v>-617000</v>
      </c>
      <c r="K15" s="19">
        <v>-635510</v>
      </c>
      <c r="L15" s="20">
        <v>-641680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-104650</v>
      </c>
      <c r="F16" s="21">
        <v>-11468824</v>
      </c>
      <c r="G16" s="19">
        <v>-37017824</v>
      </c>
      <c r="H16" s="20">
        <v>-37017824</v>
      </c>
      <c r="I16" s="22">
        <v>-13433806</v>
      </c>
      <c r="J16" s="23">
        <v>-8266725</v>
      </c>
      <c r="K16" s="19">
        <v>-7774874</v>
      </c>
      <c r="L16" s="20">
        <v>-7827290</v>
      </c>
    </row>
    <row r="17" spans="1:12" ht="12.75">
      <c r="A17" s="25" t="s">
        <v>32</v>
      </c>
      <c r="B17" s="26"/>
      <c r="C17" s="27">
        <f>SUM(C6:C16)</f>
        <v>14588195</v>
      </c>
      <c r="D17" s="27">
        <f aca="true" t="shared" si="0" ref="D17:L17">SUM(D6:D16)</f>
        <v>20821315</v>
      </c>
      <c r="E17" s="28">
        <f t="shared" si="0"/>
        <v>-2587661</v>
      </c>
      <c r="F17" s="29">
        <f t="shared" si="0"/>
        <v>-1520909</v>
      </c>
      <c r="G17" s="27">
        <f t="shared" si="0"/>
        <v>-6614639</v>
      </c>
      <c r="H17" s="30">
        <f t="shared" si="0"/>
        <v>-6614639</v>
      </c>
      <c r="I17" s="29">
        <f t="shared" si="0"/>
        <v>-120674409</v>
      </c>
      <c r="J17" s="31">
        <f t="shared" si="0"/>
        <v>-2996931</v>
      </c>
      <c r="K17" s="27">
        <f t="shared" si="0"/>
        <v>-2559119</v>
      </c>
      <c r="L17" s="28">
        <f t="shared" si="0"/>
        <v>536659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109463</v>
      </c>
      <c r="D21" s="19">
        <v>2353479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358231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40008521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-756557</v>
      </c>
      <c r="D26" s="19">
        <v>-1378878</v>
      </c>
      <c r="E26" s="20">
        <v>0</v>
      </c>
      <c r="F26" s="21">
        <v>-4745000</v>
      </c>
      <c r="G26" s="19">
        <v>-4995000</v>
      </c>
      <c r="H26" s="20">
        <v>-4995000</v>
      </c>
      <c r="I26" s="22">
        <v>0</v>
      </c>
      <c r="J26" s="23">
        <v>-16300000</v>
      </c>
      <c r="K26" s="19">
        <v>-1700000</v>
      </c>
      <c r="L26" s="20">
        <v>-1550000</v>
      </c>
    </row>
    <row r="27" spans="1:12" ht="12.75">
      <c r="A27" s="25" t="s">
        <v>39</v>
      </c>
      <c r="B27" s="26"/>
      <c r="C27" s="27">
        <f>SUM(C21:C26)</f>
        <v>-288863</v>
      </c>
      <c r="D27" s="27">
        <f aca="true" t="shared" si="1" ref="D27:L27">SUM(D21:D26)</f>
        <v>40983122</v>
      </c>
      <c r="E27" s="28">
        <f t="shared" si="1"/>
        <v>0</v>
      </c>
      <c r="F27" s="29">
        <f t="shared" si="1"/>
        <v>-4745000</v>
      </c>
      <c r="G27" s="27">
        <f t="shared" si="1"/>
        <v>-4995000</v>
      </c>
      <c r="H27" s="28">
        <f t="shared" si="1"/>
        <v>-4995000</v>
      </c>
      <c r="I27" s="30">
        <f t="shared" si="1"/>
        <v>0</v>
      </c>
      <c r="J27" s="31">
        <f t="shared" si="1"/>
        <v>-16300000</v>
      </c>
      <c r="K27" s="27">
        <f t="shared" si="1"/>
        <v>-1700000</v>
      </c>
      <c r="L27" s="28">
        <f t="shared" si="1"/>
        <v>-1550000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-2541868</v>
      </c>
      <c r="D35" s="19">
        <v>-2875839</v>
      </c>
      <c r="E35" s="20">
        <v>0</v>
      </c>
      <c r="F35" s="21">
        <v>-762707</v>
      </c>
      <c r="G35" s="19">
        <v>-762707</v>
      </c>
      <c r="H35" s="20">
        <v>-762707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-2541868</v>
      </c>
      <c r="D36" s="27">
        <f aca="true" t="shared" si="2" ref="D36:L36">SUM(D31:D35)</f>
        <v>-2875839</v>
      </c>
      <c r="E36" s="28">
        <f t="shared" si="2"/>
        <v>0</v>
      </c>
      <c r="F36" s="29">
        <f t="shared" si="2"/>
        <v>-762707</v>
      </c>
      <c r="G36" s="27">
        <f t="shared" si="2"/>
        <v>-762707</v>
      </c>
      <c r="H36" s="28">
        <f t="shared" si="2"/>
        <v>-762707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11757464</v>
      </c>
      <c r="D38" s="33">
        <f aca="true" t="shared" si="3" ref="D38:L38">+D17+D27+D36</f>
        <v>58928598</v>
      </c>
      <c r="E38" s="34">
        <f t="shared" si="3"/>
        <v>-2587661</v>
      </c>
      <c r="F38" s="35">
        <f t="shared" si="3"/>
        <v>-7028616</v>
      </c>
      <c r="G38" s="33">
        <f t="shared" si="3"/>
        <v>-12372346</v>
      </c>
      <c r="H38" s="34">
        <f t="shared" si="3"/>
        <v>-12372346</v>
      </c>
      <c r="I38" s="36">
        <f t="shared" si="3"/>
        <v>-120674409</v>
      </c>
      <c r="J38" s="37">
        <f t="shared" si="3"/>
        <v>-19296931</v>
      </c>
      <c r="K38" s="33">
        <f t="shared" si="3"/>
        <v>-4259119</v>
      </c>
      <c r="L38" s="34">
        <f t="shared" si="3"/>
        <v>-1013341</v>
      </c>
    </row>
    <row r="39" spans="1:12" ht="12.75">
      <c r="A39" s="24" t="s">
        <v>47</v>
      </c>
      <c r="B39" s="18" t="s">
        <v>48</v>
      </c>
      <c r="C39" s="33">
        <v>18069343</v>
      </c>
      <c r="D39" s="33">
        <v>29826807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102636708</v>
      </c>
      <c r="K39" s="33">
        <v>102636708</v>
      </c>
      <c r="L39" s="34">
        <v>102636708</v>
      </c>
    </row>
    <row r="40" spans="1:12" ht="12.75">
      <c r="A40" s="43" t="s">
        <v>49</v>
      </c>
      <c r="B40" s="44" t="s">
        <v>48</v>
      </c>
      <c r="C40" s="45">
        <f>+C38+C39</f>
        <v>29826807</v>
      </c>
      <c r="D40" s="45">
        <f aca="true" t="shared" si="4" ref="D40:L40">+D38+D39</f>
        <v>88755405</v>
      </c>
      <c r="E40" s="46">
        <f t="shared" si="4"/>
        <v>-2587661</v>
      </c>
      <c r="F40" s="47">
        <f t="shared" si="4"/>
        <v>-7028616</v>
      </c>
      <c r="G40" s="45">
        <f t="shared" si="4"/>
        <v>-12372346</v>
      </c>
      <c r="H40" s="46">
        <f t="shared" si="4"/>
        <v>-12372346</v>
      </c>
      <c r="I40" s="48">
        <f t="shared" si="4"/>
        <v>-120674409</v>
      </c>
      <c r="J40" s="49">
        <f t="shared" si="4"/>
        <v>83339777</v>
      </c>
      <c r="K40" s="45">
        <f t="shared" si="4"/>
        <v>98377589</v>
      </c>
      <c r="L40" s="46">
        <f t="shared" si="4"/>
        <v>101623367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32517236</v>
      </c>
      <c r="D6" s="19">
        <v>31394843</v>
      </c>
      <c r="E6" s="20">
        <v>82551298</v>
      </c>
      <c r="F6" s="21">
        <v>48484004</v>
      </c>
      <c r="G6" s="19">
        <v>59454805</v>
      </c>
      <c r="H6" s="20">
        <v>59454805</v>
      </c>
      <c r="I6" s="22">
        <v>134455874</v>
      </c>
      <c r="J6" s="23">
        <v>62335824</v>
      </c>
      <c r="K6" s="19">
        <v>65452608</v>
      </c>
      <c r="L6" s="20">
        <v>68725248</v>
      </c>
    </row>
    <row r="7" spans="1:12" ht="12.75">
      <c r="A7" s="24" t="s">
        <v>21</v>
      </c>
      <c r="B7" s="18"/>
      <c r="C7" s="19">
        <v>110619573</v>
      </c>
      <c r="D7" s="19">
        <v>107055664</v>
      </c>
      <c r="E7" s="20">
        <v>85581716</v>
      </c>
      <c r="F7" s="21">
        <v>137788366</v>
      </c>
      <c r="G7" s="19">
        <v>142137032</v>
      </c>
      <c r="H7" s="20">
        <v>142137032</v>
      </c>
      <c r="I7" s="22">
        <v>95663551</v>
      </c>
      <c r="J7" s="23">
        <v>150024144</v>
      </c>
      <c r="K7" s="19">
        <v>157525356</v>
      </c>
      <c r="L7" s="20">
        <v>165401604</v>
      </c>
    </row>
    <row r="8" spans="1:12" ht="12.75">
      <c r="A8" s="24" t="s">
        <v>22</v>
      </c>
      <c r="B8" s="18"/>
      <c r="C8" s="19">
        <v>26714390</v>
      </c>
      <c r="D8" s="19">
        <v>10087562</v>
      </c>
      <c r="E8" s="20">
        <v>3588160</v>
      </c>
      <c r="F8" s="21">
        <v>8847365</v>
      </c>
      <c r="G8" s="19">
        <v>4204841</v>
      </c>
      <c r="H8" s="20">
        <v>4204841</v>
      </c>
      <c r="I8" s="22">
        <v>3741879</v>
      </c>
      <c r="J8" s="23">
        <v>3645828</v>
      </c>
      <c r="K8" s="19">
        <v>3828108</v>
      </c>
      <c r="L8" s="20">
        <v>4019532</v>
      </c>
    </row>
    <row r="9" spans="1:12" ht="12.75">
      <c r="A9" s="24" t="s">
        <v>23</v>
      </c>
      <c r="B9" s="18" t="s">
        <v>24</v>
      </c>
      <c r="C9" s="19">
        <v>177652063</v>
      </c>
      <c r="D9" s="19">
        <v>170002425</v>
      </c>
      <c r="E9" s="20">
        <v>161911735</v>
      </c>
      <c r="F9" s="21">
        <v>175115775</v>
      </c>
      <c r="G9" s="19">
        <v>165550000</v>
      </c>
      <c r="H9" s="20">
        <v>165550000</v>
      </c>
      <c r="I9" s="22">
        <v>177216404</v>
      </c>
      <c r="J9" s="23">
        <v>196382964</v>
      </c>
      <c r="K9" s="19">
        <v>208016928</v>
      </c>
      <c r="L9" s="20">
        <v>223146960</v>
      </c>
    </row>
    <row r="10" spans="1:12" ht="12.75">
      <c r="A10" s="24" t="s">
        <v>25</v>
      </c>
      <c r="B10" s="18" t="s">
        <v>24</v>
      </c>
      <c r="C10" s="19">
        <v>90083897</v>
      </c>
      <c r="D10" s="19">
        <v>103396482</v>
      </c>
      <c r="E10" s="20">
        <v>38194000</v>
      </c>
      <c r="F10" s="21">
        <v>105364164</v>
      </c>
      <c r="G10" s="19">
        <v>108464000</v>
      </c>
      <c r="H10" s="20">
        <v>108464000</v>
      </c>
      <c r="I10" s="22">
        <v>25898000</v>
      </c>
      <c r="J10" s="23">
        <v>144923976</v>
      </c>
      <c r="K10" s="19">
        <v>171432972</v>
      </c>
      <c r="L10" s="20">
        <v>164615988</v>
      </c>
    </row>
    <row r="11" spans="1:12" ht="12.75">
      <c r="A11" s="24" t="s">
        <v>26</v>
      </c>
      <c r="B11" s="18"/>
      <c r="C11" s="19">
        <v>19133953</v>
      </c>
      <c r="D11" s="19">
        <v>21498184</v>
      </c>
      <c r="E11" s="20">
        <v>588274</v>
      </c>
      <c r="F11" s="21">
        <v>-15604470</v>
      </c>
      <c r="G11" s="19">
        <v>-13777721</v>
      </c>
      <c r="H11" s="20">
        <v>-13777721</v>
      </c>
      <c r="I11" s="22">
        <v>362272</v>
      </c>
      <c r="J11" s="23">
        <v>34243920</v>
      </c>
      <c r="K11" s="19">
        <v>35956128</v>
      </c>
      <c r="L11" s="20">
        <v>37753920</v>
      </c>
    </row>
    <row r="12" spans="1:12" ht="12.75">
      <c r="A12" s="24" t="s">
        <v>27</v>
      </c>
      <c r="B12" s="18"/>
      <c r="C12" s="19">
        <v>36226</v>
      </c>
      <c r="D12" s="19">
        <v>39848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-350946489</v>
      </c>
      <c r="D14" s="19">
        <v>-354541068</v>
      </c>
      <c r="E14" s="20">
        <v>-284278058</v>
      </c>
      <c r="F14" s="21">
        <v>-379112927</v>
      </c>
      <c r="G14" s="19">
        <v>-341430696</v>
      </c>
      <c r="H14" s="20">
        <v>-341430696</v>
      </c>
      <c r="I14" s="22">
        <v>-335351174</v>
      </c>
      <c r="J14" s="23">
        <v>-403717128</v>
      </c>
      <c r="K14" s="19">
        <v>-413956404</v>
      </c>
      <c r="L14" s="20">
        <v>-445152636</v>
      </c>
    </row>
    <row r="15" spans="1:12" ht="12.75">
      <c r="A15" s="24" t="s">
        <v>30</v>
      </c>
      <c r="B15" s="18"/>
      <c r="C15" s="19">
        <v>-947282</v>
      </c>
      <c r="D15" s="19">
        <v>-2288707</v>
      </c>
      <c r="E15" s="20">
        <v>-5960633</v>
      </c>
      <c r="F15" s="21">
        <v>-2740400</v>
      </c>
      <c r="G15" s="19">
        <v>-5764191</v>
      </c>
      <c r="H15" s="20">
        <v>-5764191</v>
      </c>
      <c r="I15" s="22">
        <v>-13188824</v>
      </c>
      <c r="J15" s="23">
        <v>-7965924</v>
      </c>
      <c r="K15" s="19">
        <v>-8364228</v>
      </c>
      <c r="L15" s="20">
        <v>-8782428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-31204580</v>
      </c>
      <c r="F16" s="21">
        <v>-685100</v>
      </c>
      <c r="G16" s="19">
        <v>-318436</v>
      </c>
      <c r="H16" s="20">
        <v>-318436</v>
      </c>
      <c r="I16" s="22">
        <v>-23963851</v>
      </c>
      <c r="J16" s="23">
        <v>-7798440</v>
      </c>
      <c r="K16" s="19">
        <v>-14084568</v>
      </c>
      <c r="L16" s="20">
        <v>-14788800</v>
      </c>
    </row>
    <row r="17" spans="1:12" ht="12.75">
      <c r="A17" s="25" t="s">
        <v>32</v>
      </c>
      <c r="B17" s="26"/>
      <c r="C17" s="27">
        <f>SUM(C6:C16)</f>
        <v>104863567</v>
      </c>
      <c r="D17" s="27">
        <f aca="true" t="shared" si="0" ref="D17:L17">SUM(D6:D16)</f>
        <v>86645233</v>
      </c>
      <c r="E17" s="28">
        <f t="shared" si="0"/>
        <v>50971912</v>
      </c>
      <c r="F17" s="29">
        <f t="shared" si="0"/>
        <v>77456777</v>
      </c>
      <c r="G17" s="27">
        <f t="shared" si="0"/>
        <v>118519634</v>
      </c>
      <c r="H17" s="30">
        <f t="shared" si="0"/>
        <v>118519634</v>
      </c>
      <c r="I17" s="29">
        <f t="shared" si="0"/>
        <v>64834131</v>
      </c>
      <c r="J17" s="31">
        <f t="shared" si="0"/>
        <v>172075164</v>
      </c>
      <c r="K17" s="27">
        <f t="shared" si="0"/>
        <v>205806900</v>
      </c>
      <c r="L17" s="28">
        <f t="shared" si="0"/>
        <v>194939388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109511</v>
      </c>
      <c r="F21" s="38">
        <v>0</v>
      </c>
      <c r="G21" s="39">
        <v>0</v>
      </c>
      <c r="H21" s="40">
        <v>0</v>
      </c>
      <c r="I21" s="22">
        <v>1534761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5169</v>
      </c>
      <c r="D24" s="19">
        <v>-145568</v>
      </c>
      <c r="E24" s="20">
        <v>-3479855</v>
      </c>
      <c r="F24" s="21">
        <v>3479855</v>
      </c>
      <c r="G24" s="19">
        <v>0</v>
      </c>
      <c r="H24" s="20">
        <v>0</v>
      </c>
      <c r="I24" s="22">
        <v>-3723059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-99608089</v>
      </c>
      <c r="D26" s="19">
        <v>-96931511</v>
      </c>
      <c r="E26" s="20">
        <v>-80762870</v>
      </c>
      <c r="F26" s="21">
        <v>-136725269</v>
      </c>
      <c r="G26" s="19">
        <v>-149527339</v>
      </c>
      <c r="H26" s="20">
        <v>-149527339</v>
      </c>
      <c r="I26" s="22">
        <v>-98125858</v>
      </c>
      <c r="J26" s="23">
        <v>-171181836</v>
      </c>
      <c r="K26" s="19">
        <v>-197690796</v>
      </c>
      <c r="L26" s="20">
        <v>-190873812</v>
      </c>
    </row>
    <row r="27" spans="1:12" ht="12.75">
      <c r="A27" s="25" t="s">
        <v>39</v>
      </c>
      <c r="B27" s="26"/>
      <c r="C27" s="27">
        <f>SUM(C21:C26)</f>
        <v>-99602920</v>
      </c>
      <c r="D27" s="27">
        <f aca="true" t="shared" si="1" ref="D27:L27">SUM(D21:D26)</f>
        <v>-97077079</v>
      </c>
      <c r="E27" s="28">
        <f t="shared" si="1"/>
        <v>-84133214</v>
      </c>
      <c r="F27" s="29">
        <f t="shared" si="1"/>
        <v>-133245414</v>
      </c>
      <c r="G27" s="27">
        <f t="shared" si="1"/>
        <v>-149527339</v>
      </c>
      <c r="H27" s="28">
        <f t="shared" si="1"/>
        <v>-149527339</v>
      </c>
      <c r="I27" s="30">
        <f t="shared" si="1"/>
        <v>-100314156</v>
      </c>
      <c r="J27" s="31">
        <f t="shared" si="1"/>
        <v>-171181836</v>
      </c>
      <c r="K27" s="27">
        <f t="shared" si="1"/>
        <v>-197690796</v>
      </c>
      <c r="L27" s="28">
        <f t="shared" si="1"/>
        <v>-190873812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2787766</v>
      </c>
      <c r="F33" s="21">
        <v>-2787766</v>
      </c>
      <c r="G33" s="39">
        <v>0</v>
      </c>
      <c r="H33" s="40">
        <v>0</v>
      </c>
      <c r="I33" s="42">
        <v>3219260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-627400</v>
      </c>
      <c r="D35" s="19">
        <v>8856823</v>
      </c>
      <c r="E35" s="20">
        <v>-7923026</v>
      </c>
      <c r="F35" s="21">
        <v>0</v>
      </c>
      <c r="G35" s="19">
        <v>0</v>
      </c>
      <c r="H35" s="20">
        <v>0</v>
      </c>
      <c r="I35" s="22">
        <v>-7576196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-627400</v>
      </c>
      <c r="D36" s="27">
        <f aca="true" t="shared" si="2" ref="D36:L36">SUM(D31:D35)</f>
        <v>8856823</v>
      </c>
      <c r="E36" s="28">
        <f t="shared" si="2"/>
        <v>-5135260</v>
      </c>
      <c r="F36" s="29">
        <f t="shared" si="2"/>
        <v>-2787766</v>
      </c>
      <c r="G36" s="27">
        <f t="shared" si="2"/>
        <v>0</v>
      </c>
      <c r="H36" s="28">
        <f t="shared" si="2"/>
        <v>0</v>
      </c>
      <c r="I36" s="30">
        <f t="shared" si="2"/>
        <v>-4356936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4633247</v>
      </c>
      <c r="D38" s="33">
        <f aca="true" t="shared" si="3" ref="D38:L38">+D17+D27+D36</f>
        <v>-1575023</v>
      </c>
      <c r="E38" s="34">
        <f t="shared" si="3"/>
        <v>-38296562</v>
      </c>
      <c r="F38" s="35">
        <f t="shared" si="3"/>
        <v>-58576403</v>
      </c>
      <c r="G38" s="33">
        <f t="shared" si="3"/>
        <v>-31007705</v>
      </c>
      <c r="H38" s="34">
        <f t="shared" si="3"/>
        <v>-31007705</v>
      </c>
      <c r="I38" s="36">
        <f t="shared" si="3"/>
        <v>-39836961</v>
      </c>
      <c r="J38" s="37">
        <f t="shared" si="3"/>
        <v>893328</v>
      </c>
      <c r="K38" s="33">
        <f t="shared" si="3"/>
        <v>8116104</v>
      </c>
      <c r="L38" s="34">
        <f t="shared" si="3"/>
        <v>4065576</v>
      </c>
    </row>
    <row r="39" spans="1:12" ht="12.75">
      <c r="A39" s="24" t="s">
        <v>47</v>
      </c>
      <c r="B39" s="18" t="s">
        <v>48</v>
      </c>
      <c r="C39" s="33">
        <v>3702108</v>
      </c>
      <c r="D39" s="33">
        <v>3655924</v>
      </c>
      <c r="E39" s="34">
        <v>2071696</v>
      </c>
      <c r="F39" s="35">
        <v>0</v>
      </c>
      <c r="G39" s="33">
        <v>0</v>
      </c>
      <c r="H39" s="34">
        <v>0</v>
      </c>
      <c r="I39" s="36">
        <v>377510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8335355</v>
      </c>
      <c r="D40" s="45">
        <f aca="true" t="shared" si="4" ref="D40:L40">+D38+D39</f>
        <v>2080901</v>
      </c>
      <c r="E40" s="46">
        <f t="shared" si="4"/>
        <v>-36224866</v>
      </c>
      <c r="F40" s="47">
        <f t="shared" si="4"/>
        <v>-58576403</v>
      </c>
      <c r="G40" s="45">
        <f t="shared" si="4"/>
        <v>-31007705</v>
      </c>
      <c r="H40" s="46">
        <f t="shared" si="4"/>
        <v>-31007705</v>
      </c>
      <c r="I40" s="48">
        <f t="shared" si="4"/>
        <v>-39459451</v>
      </c>
      <c r="J40" s="49">
        <f t="shared" si="4"/>
        <v>893328</v>
      </c>
      <c r="K40" s="45">
        <f t="shared" si="4"/>
        <v>8116104</v>
      </c>
      <c r="L40" s="46">
        <f t="shared" si="4"/>
        <v>4065576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330828182</v>
      </c>
      <c r="D7" s="19">
        <v>358632013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214662471</v>
      </c>
      <c r="D9" s="19">
        <v>194255223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6367947</v>
      </c>
      <c r="D11" s="19">
        <v>6439295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16686</v>
      </c>
      <c r="D12" s="19">
        <v>8264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-464197323</v>
      </c>
      <c r="D14" s="19">
        <v>-468002684</v>
      </c>
      <c r="E14" s="20">
        <v>-550421484</v>
      </c>
      <c r="F14" s="21">
        <v>-639728164</v>
      </c>
      <c r="G14" s="19">
        <v>-636932774</v>
      </c>
      <c r="H14" s="20">
        <v>-636932774</v>
      </c>
      <c r="I14" s="22">
        <v>-626020718</v>
      </c>
      <c r="J14" s="23">
        <v>-576919569</v>
      </c>
      <c r="K14" s="19">
        <v>-613471395</v>
      </c>
      <c r="L14" s="20">
        <v>-658037447</v>
      </c>
    </row>
    <row r="15" spans="1:12" ht="12.75">
      <c r="A15" s="24" t="s">
        <v>30</v>
      </c>
      <c r="B15" s="18"/>
      <c r="C15" s="19">
        <v>-17084658</v>
      </c>
      <c r="D15" s="19">
        <v>-16698775</v>
      </c>
      <c r="E15" s="20">
        <v>-21942293</v>
      </c>
      <c r="F15" s="21">
        <v>-8500000</v>
      </c>
      <c r="G15" s="19">
        <v>-8500000</v>
      </c>
      <c r="H15" s="20">
        <v>-8500000</v>
      </c>
      <c r="I15" s="22">
        <v>-14648931</v>
      </c>
      <c r="J15" s="23">
        <v>-9200000</v>
      </c>
      <c r="K15" s="19">
        <v>-9752000</v>
      </c>
      <c r="L15" s="20">
        <v>-10337120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-1964639</v>
      </c>
      <c r="F16" s="21">
        <v>0</v>
      </c>
      <c r="G16" s="19">
        <v>-2960000</v>
      </c>
      <c r="H16" s="20">
        <v>-2960000</v>
      </c>
      <c r="I16" s="22">
        <v>-3388342</v>
      </c>
      <c r="J16" s="23">
        <v>-2000000</v>
      </c>
      <c r="K16" s="19">
        <v>-2120000</v>
      </c>
      <c r="L16" s="20">
        <v>-2247200</v>
      </c>
    </row>
    <row r="17" spans="1:12" ht="12.75">
      <c r="A17" s="25" t="s">
        <v>32</v>
      </c>
      <c r="B17" s="26"/>
      <c r="C17" s="27">
        <f>SUM(C6:C16)</f>
        <v>70593305</v>
      </c>
      <c r="D17" s="27">
        <f aca="true" t="shared" si="0" ref="D17:L17">SUM(D6:D16)</f>
        <v>74633336</v>
      </c>
      <c r="E17" s="28">
        <f t="shared" si="0"/>
        <v>-574328416</v>
      </c>
      <c r="F17" s="29">
        <f t="shared" si="0"/>
        <v>-648228164</v>
      </c>
      <c r="G17" s="27">
        <f t="shared" si="0"/>
        <v>-648392774</v>
      </c>
      <c r="H17" s="30">
        <f t="shared" si="0"/>
        <v>-648392774</v>
      </c>
      <c r="I17" s="29">
        <f t="shared" si="0"/>
        <v>-644057991</v>
      </c>
      <c r="J17" s="31">
        <f t="shared" si="0"/>
        <v>-588119569</v>
      </c>
      <c r="K17" s="27">
        <f t="shared" si="0"/>
        <v>-625343395</v>
      </c>
      <c r="L17" s="28">
        <f t="shared" si="0"/>
        <v>-670621767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3908937</v>
      </c>
      <c r="D21" s="19">
        <v>855611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-83266438</v>
      </c>
      <c r="D26" s="19">
        <v>-69007648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-79357501</v>
      </c>
      <c r="D27" s="27">
        <f aca="true" t="shared" si="1" ref="D27:L27">SUM(D21:D26)</f>
        <v>-68152037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-2860953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748632</v>
      </c>
      <c r="F33" s="21">
        <v>5126733</v>
      </c>
      <c r="G33" s="39">
        <v>0</v>
      </c>
      <c r="H33" s="40">
        <v>0</v>
      </c>
      <c r="I33" s="42">
        <v>-4488738</v>
      </c>
      <c r="J33" s="23">
        <v>-1575365</v>
      </c>
      <c r="K33" s="19">
        <v>700000</v>
      </c>
      <c r="L33" s="20">
        <v>800000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-3171714</v>
      </c>
      <c r="E35" s="20">
        <v>-657533</v>
      </c>
      <c r="F35" s="21">
        <v>-3672625</v>
      </c>
      <c r="G35" s="19">
        <v>-3672625</v>
      </c>
      <c r="H35" s="20">
        <v>-3672625</v>
      </c>
      <c r="I35" s="22">
        <v>-113456</v>
      </c>
      <c r="J35" s="23">
        <v>-3482772</v>
      </c>
      <c r="K35" s="19">
        <v>-3018272</v>
      </c>
      <c r="L35" s="20">
        <v>-290746644</v>
      </c>
    </row>
    <row r="36" spans="1:12" ht="12.75">
      <c r="A36" s="25" t="s">
        <v>45</v>
      </c>
      <c r="B36" s="26"/>
      <c r="C36" s="27">
        <f>SUM(C31:C35)</f>
        <v>-2860953</v>
      </c>
      <c r="D36" s="27">
        <f aca="true" t="shared" si="2" ref="D36:L36">SUM(D31:D35)</f>
        <v>-3171714</v>
      </c>
      <c r="E36" s="28">
        <f t="shared" si="2"/>
        <v>91099</v>
      </c>
      <c r="F36" s="29">
        <f t="shared" si="2"/>
        <v>1454108</v>
      </c>
      <c r="G36" s="27">
        <f t="shared" si="2"/>
        <v>-3672625</v>
      </c>
      <c r="H36" s="28">
        <f t="shared" si="2"/>
        <v>-3672625</v>
      </c>
      <c r="I36" s="30">
        <f t="shared" si="2"/>
        <v>-4602194</v>
      </c>
      <c r="J36" s="31">
        <f t="shared" si="2"/>
        <v>-5058137</v>
      </c>
      <c r="K36" s="27">
        <f t="shared" si="2"/>
        <v>-2318272</v>
      </c>
      <c r="L36" s="28">
        <f t="shared" si="2"/>
        <v>-289946644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-11625149</v>
      </c>
      <c r="D38" s="33">
        <f aca="true" t="shared" si="3" ref="D38:L38">+D17+D27+D36</f>
        <v>3309585</v>
      </c>
      <c r="E38" s="34">
        <f t="shared" si="3"/>
        <v>-574237317</v>
      </c>
      <c r="F38" s="35">
        <f t="shared" si="3"/>
        <v>-646774056</v>
      </c>
      <c r="G38" s="33">
        <f t="shared" si="3"/>
        <v>-652065399</v>
      </c>
      <c r="H38" s="34">
        <f t="shared" si="3"/>
        <v>-652065399</v>
      </c>
      <c r="I38" s="36">
        <f t="shared" si="3"/>
        <v>-648660185</v>
      </c>
      <c r="J38" s="37">
        <f t="shared" si="3"/>
        <v>-593177706</v>
      </c>
      <c r="K38" s="33">
        <f t="shared" si="3"/>
        <v>-627661667</v>
      </c>
      <c r="L38" s="34">
        <f t="shared" si="3"/>
        <v>-960568411</v>
      </c>
    </row>
    <row r="39" spans="1:12" ht="12.75">
      <c r="A39" s="24" t="s">
        <v>47</v>
      </c>
      <c r="B39" s="18" t="s">
        <v>48</v>
      </c>
      <c r="C39" s="33">
        <v>4256812</v>
      </c>
      <c r="D39" s="33">
        <v>-7368336</v>
      </c>
      <c r="E39" s="34">
        <v>113836</v>
      </c>
      <c r="F39" s="35">
        <v>-308675</v>
      </c>
      <c r="G39" s="33">
        <v>-308675</v>
      </c>
      <c r="H39" s="34">
        <v>-308675</v>
      </c>
      <c r="I39" s="36">
        <v>141633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-7368337</v>
      </c>
      <c r="D40" s="45">
        <f aca="true" t="shared" si="4" ref="D40:L40">+D38+D39</f>
        <v>-4058751</v>
      </c>
      <c r="E40" s="46">
        <f t="shared" si="4"/>
        <v>-574123481</v>
      </c>
      <c r="F40" s="47">
        <f t="shared" si="4"/>
        <v>-647082731</v>
      </c>
      <c r="G40" s="45">
        <f t="shared" si="4"/>
        <v>-652374074</v>
      </c>
      <c r="H40" s="46">
        <f t="shared" si="4"/>
        <v>-652374074</v>
      </c>
      <c r="I40" s="48">
        <f t="shared" si="4"/>
        <v>-648518552</v>
      </c>
      <c r="J40" s="49">
        <f t="shared" si="4"/>
        <v>-593177706</v>
      </c>
      <c r="K40" s="45">
        <f t="shared" si="4"/>
        <v>-627661667</v>
      </c>
      <c r="L40" s="46">
        <f t="shared" si="4"/>
        <v>-960568411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17697467</v>
      </c>
      <c r="E6" s="20">
        <v>13703917</v>
      </c>
      <c r="F6" s="21">
        <v>0</v>
      </c>
      <c r="G6" s="19">
        <v>3250</v>
      </c>
      <c r="H6" s="20">
        <v>3250</v>
      </c>
      <c r="I6" s="22">
        <v>14679683</v>
      </c>
      <c r="J6" s="23">
        <v>20476164</v>
      </c>
      <c r="K6" s="19">
        <v>21704736</v>
      </c>
      <c r="L6" s="20">
        <v>23007024</v>
      </c>
    </row>
    <row r="7" spans="1:12" ht="12.75">
      <c r="A7" s="24" t="s">
        <v>21</v>
      </c>
      <c r="B7" s="18"/>
      <c r="C7" s="19">
        <v>69167475</v>
      </c>
      <c r="D7" s="19">
        <v>71196228</v>
      </c>
      <c r="E7" s="20">
        <v>89010154</v>
      </c>
      <c r="F7" s="21">
        <v>456</v>
      </c>
      <c r="G7" s="19">
        <v>18934845</v>
      </c>
      <c r="H7" s="20">
        <v>18934845</v>
      </c>
      <c r="I7" s="22">
        <v>90011501</v>
      </c>
      <c r="J7" s="23">
        <v>198717684</v>
      </c>
      <c r="K7" s="19">
        <v>210640752</v>
      </c>
      <c r="L7" s="20">
        <v>223279200</v>
      </c>
    </row>
    <row r="8" spans="1:12" ht="12.75">
      <c r="A8" s="24" t="s">
        <v>22</v>
      </c>
      <c r="B8" s="18"/>
      <c r="C8" s="19">
        <v>17399160</v>
      </c>
      <c r="D8" s="19">
        <v>0</v>
      </c>
      <c r="E8" s="20">
        <v>4435255</v>
      </c>
      <c r="F8" s="21">
        <v>20038368</v>
      </c>
      <c r="G8" s="19">
        <v>17785926</v>
      </c>
      <c r="H8" s="20">
        <v>17785926</v>
      </c>
      <c r="I8" s="22">
        <v>2891058</v>
      </c>
      <c r="J8" s="23">
        <v>4528764</v>
      </c>
      <c r="K8" s="19">
        <v>4800516</v>
      </c>
      <c r="L8" s="20">
        <v>5088528</v>
      </c>
    </row>
    <row r="9" spans="1:12" ht="12.75">
      <c r="A9" s="24" t="s">
        <v>23</v>
      </c>
      <c r="B9" s="18" t="s">
        <v>24</v>
      </c>
      <c r="C9" s="19">
        <v>153818841</v>
      </c>
      <c r="D9" s="19">
        <v>131216868</v>
      </c>
      <c r="E9" s="20">
        <v>82046072</v>
      </c>
      <c r="F9" s="21">
        <v>93069876</v>
      </c>
      <c r="G9" s="19">
        <v>93583988</v>
      </c>
      <c r="H9" s="20">
        <v>93583988</v>
      </c>
      <c r="I9" s="22">
        <v>91125946</v>
      </c>
      <c r="J9" s="23">
        <v>111728760</v>
      </c>
      <c r="K9" s="19">
        <v>111742872</v>
      </c>
      <c r="L9" s="20">
        <v>120658104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40495140</v>
      </c>
      <c r="F10" s="21">
        <v>63379944</v>
      </c>
      <c r="G10" s="19">
        <v>64926998</v>
      </c>
      <c r="H10" s="20">
        <v>64926998</v>
      </c>
      <c r="I10" s="22">
        <v>36603391</v>
      </c>
      <c r="J10" s="23">
        <v>92582004</v>
      </c>
      <c r="K10" s="19">
        <v>105201996</v>
      </c>
      <c r="L10" s="20">
        <v>104184564</v>
      </c>
    </row>
    <row r="11" spans="1:12" ht="12.75">
      <c r="A11" s="24" t="s">
        <v>26</v>
      </c>
      <c r="B11" s="18"/>
      <c r="C11" s="19">
        <v>0</v>
      </c>
      <c r="D11" s="19">
        <v>1990617</v>
      </c>
      <c r="E11" s="20">
        <v>1238303</v>
      </c>
      <c r="F11" s="21">
        <v>43612032</v>
      </c>
      <c r="G11" s="19">
        <v>43958280</v>
      </c>
      <c r="H11" s="20">
        <v>43958280</v>
      </c>
      <c r="I11" s="22">
        <v>1241010</v>
      </c>
      <c r="J11" s="23">
        <v>45383232</v>
      </c>
      <c r="K11" s="19">
        <v>48106224</v>
      </c>
      <c r="L11" s="20">
        <v>50992596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-194857246</v>
      </c>
      <c r="D14" s="19">
        <v>-163483032</v>
      </c>
      <c r="E14" s="20">
        <v>-221705547</v>
      </c>
      <c r="F14" s="21">
        <v>-228420948</v>
      </c>
      <c r="G14" s="19">
        <v>-247177495</v>
      </c>
      <c r="H14" s="20">
        <v>-247177495</v>
      </c>
      <c r="I14" s="22">
        <v>-241887852</v>
      </c>
      <c r="J14" s="23">
        <v>-237684972</v>
      </c>
      <c r="K14" s="19">
        <v>-258814752</v>
      </c>
      <c r="L14" s="20">
        <v>-275768088</v>
      </c>
    </row>
    <row r="15" spans="1:12" ht="12.75">
      <c r="A15" s="24" t="s">
        <v>30</v>
      </c>
      <c r="B15" s="18"/>
      <c r="C15" s="19">
        <v>-10202243</v>
      </c>
      <c r="D15" s="19">
        <v>-16591265</v>
      </c>
      <c r="E15" s="20">
        <v>-21992451</v>
      </c>
      <c r="F15" s="21">
        <v>-18115128</v>
      </c>
      <c r="G15" s="19">
        <v>-22001738</v>
      </c>
      <c r="H15" s="20">
        <v>-22001738</v>
      </c>
      <c r="I15" s="22">
        <v>-32252918</v>
      </c>
      <c r="J15" s="23">
        <v>-12001512</v>
      </c>
      <c r="K15" s="19">
        <v>-12721608</v>
      </c>
      <c r="L15" s="20">
        <v>-13484904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-126374</v>
      </c>
      <c r="F16" s="21">
        <v>-8664</v>
      </c>
      <c r="G16" s="19">
        <v>-9695</v>
      </c>
      <c r="H16" s="20">
        <v>-9695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35325987</v>
      </c>
      <c r="D17" s="27">
        <f aca="true" t="shared" si="0" ref="D17:L17">SUM(D6:D16)</f>
        <v>42026883</v>
      </c>
      <c r="E17" s="28">
        <f t="shared" si="0"/>
        <v>-12895531</v>
      </c>
      <c r="F17" s="29">
        <f t="shared" si="0"/>
        <v>-26444064</v>
      </c>
      <c r="G17" s="27">
        <f t="shared" si="0"/>
        <v>-29995641</v>
      </c>
      <c r="H17" s="30">
        <f t="shared" si="0"/>
        <v>-29995641</v>
      </c>
      <c r="I17" s="29">
        <f t="shared" si="0"/>
        <v>-37588181</v>
      </c>
      <c r="J17" s="31">
        <f t="shared" si="0"/>
        <v>223730124</v>
      </c>
      <c r="K17" s="27">
        <f t="shared" si="0"/>
        <v>230660736</v>
      </c>
      <c r="L17" s="28">
        <f t="shared" si="0"/>
        <v>237957024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587073</v>
      </c>
      <c r="D21" s="19">
        <v>133856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-309552</v>
      </c>
      <c r="D23" s="19">
        <v>-941371</v>
      </c>
      <c r="E23" s="20">
        <v>-225808996</v>
      </c>
      <c r="F23" s="38">
        <v>225808996</v>
      </c>
      <c r="G23" s="39">
        <v>0</v>
      </c>
      <c r="H23" s="40">
        <v>0</v>
      </c>
      <c r="I23" s="22">
        <v>-224361381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-1340735</v>
      </c>
      <c r="F24" s="21">
        <v>1340735</v>
      </c>
      <c r="G24" s="19">
        <v>0</v>
      </c>
      <c r="H24" s="20">
        <v>0</v>
      </c>
      <c r="I24" s="22">
        <v>-1393497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-36998307</v>
      </c>
      <c r="D26" s="19">
        <v>-44501338</v>
      </c>
      <c r="E26" s="20">
        <v>-3689532</v>
      </c>
      <c r="F26" s="21">
        <v>-64927020</v>
      </c>
      <c r="G26" s="19">
        <v>-63574915</v>
      </c>
      <c r="H26" s="20">
        <v>-63574915</v>
      </c>
      <c r="I26" s="22">
        <v>-1727468</v>
      </c>
      <c r="J26" s="23">
        <v>-91313412</v>
      </c>
      <c r="K26" s="19">
        <v>-105271908</v>
      </c>
      <c r="L26" s="20">
        <v>-106951500</v>
      </c>
    </row>
    <row r="27" spans="1:12" ht="12.75">
      <c r="A27" s="25" t="s">
        <v>39</v>
      </c>
      <c r="B27" s="26"/>
      <c r="C27" s="27">
        <f>SUM(C21:C26)</f>
        <v>-36720786</v>
      </c>
      <c r="D27" s="27">
        <f aca="true" t="shared" si="1" ref="D27:L27">SUM(D21:D26)</f>
        <v>-45308853</v>
      </c>
      <c r="E27" s="28">
        <f t="shared" si="1"/>
        <v>-230839263</v>
      </c>
      <c r="F27" s="29">
        <f t="shared" si="1"/>
        <v>162222711</v>
      </c>
      <c r="G27" s="27">
        <f t="shared" si="1"/>
        <v>-63574915</v>
      </c>
      <c r="H27" s="28">
        <f t="shared" si="1"/>
        <v>-63574915</v>
      </c>
      <c r="I27" s="30">
        <f t="shared" si="1"/>
        <v>-227482346</v>
      </c>
      <c r="J27" s="31">
        <f t="shared" si="1"/>
        <v>-91313412</v>
      </c>
      <c r="K27" s="27">
        <f t="shared" si="1"/>
        <v>-105271908</v>
      </c>
      <c r="L27" s="28">
        <f t="shared" si="1"/>
        <v>-106951500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1548957</v>
      </c>
      <c r="F33" s="21">
        <v>-1548957</v>
      </c>
      <c r="G33" s="39">
        <v>0</v>
      </c>
      <c r="H33" s="40">
        <v>0</v>
      </c>
      <c r="I33" s="42">
        <v>1719079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-812885</v>
      </c>
      <c r="D35" s="19">
        <v>-499172</v>
      </c>
      <c r="E35" s="20">
        <v>-2653277</v>
      </c>
      <c r="F35" s="21">
        <v>0</v>
      </c>
      <c r="G35" s="19">
        <v>0</v>
      </c>
      <c r="H35" s="20">
        <v>0</v>
      </c>
      <c r="I35" s="22">
        <v>-3706939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-812885</v>
      </c>
      <c r="D36" s="27">
        <f aca="true" t="shared" si="2" ref="D36:L36">SUM(D31:D35)</f>
        <v>-499172</v>
      </c>
      <c r="E36" s="28">
        <f t="shared" si="2"/>
        <v>-1104320</v>
      </c>
      <c r="F36" s="29">
        <f t="shared" si="2"/>
        <v>-1548957</v>
      </c>
      <c r="G36" s="27">
        <f t="shared" si="2"/>
        <v>0</v>
      </c>
      <c r="H36" s="28">
        <f t="shared" si="2"/>
        <v>0</v>
      </c>
      <c r="I36" s="30">
        <f t="shared" si="2"/>
        <v>-1987860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-2207684</v>
      </c>
      <c r="D38" s="33">
        <f aca="true" t="shared" si="3" ref="D38:L38">+D17+D27+D36</f>
        <v>-3781142</v>
      </c>
      <c r="E38" s="34">
        <f t="shared" si="3"/>
        <v>-244839114</v>
      </c>
      <c r="F38" s="35">
        <f t="shared" si="3"/>
        <v>134229690</v>
      </c>
      <c r="G38" s="33">
        <f t="shared" si="3"/>
        <v>-93570556</v>
      </c>
      <c r="H38" s="34">
        <f t="shared" si="3"/>
        <v>-93570556</v>
      </c>
      <c r="I38" s="36">
        <f t="shared" si="3"/>
        <v>-267058387</v>
      </c>
      <c r="J38" s="37">
        <f t="shared" si="3"/>
        <v>132416712</v>
      </c>
      <c r="K38" s="33">
        <f t="shared" si="3"/>
        <v>125388828</v>
      </c>
      <c r="L38" s="34">
        <f t="shared" si="3"/>
        <v>131005524</v>
      </c>
    </row>
    <row r="39" spans="1:12" ht="12.75">
      <c r="A39" s="24" t="s">
        <v>47</v>
      </c>
      <c r="B39" s="18" t="s">
        <v>48</v>
      </c>
      <c r="C39" s="33">
        <v>437812</v>
      </c>
      <c r="D39" s="33">
        <v>5087074</v>
      </c>
      <c r="E39" s="34">
        <v>1064103</v>
      </c>
      <c r="F39" s="35">
        <v>0</v>
      </c>
      <c r="G39" s="33">
        <v>0</v>
      </c>
      <c r="H39" s="34">
        <v>0</v>
      </c>
      <c r="I39" s="36">
        <v>-10428652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-1769872</v>
      </c>
      <c r="D40" s="45">
        <f aca="true" t="shared" si="4" ref="D40:L40">+D38+D39</f>
        <v>1305932</v>
      </c>
      <c r="E40" s="46">
        <f t="shared" si="4"/>
        <v>-243775011</v>
      </c>
      <c r="F40" s="47">
        <f t="shared" si="4"/>
        <v>134229690</v>
      </c>
      <c r="G40" s="45">
        <f t="shared" si="4"/>
        <v>-93570556</v>
      </c>
      <c r="H40" s="46">
        <f t="shared" si="4"/>
        <v>-93570556</v>
      </c>
      <c r="I40" s="48">
        <f t="shared" si="4"/>
        <v>-277487039</v>
      </c>
      <c r="J40" s="49">
        <f t="shared" si="4"/>
        <v>132416712</v>
      </c>
      <c r="K40" s="45">
        <f t="shared" si="4"/>
        <v>125388828</v>
      </c>
      <c r="L40" s="46">
        <f t="shared" si="4"/>
        <v>131005524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90183400</v>
      </c>
      <c r="D6" s="19">
        <v>81375418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468237704</v>
      </c>
      <c r="D7" s="19">
        <v>220311616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45712566</v>
      </c>
      <c r="D8" s="19">
        <v>80965544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455110726</v>
      </c>
      <c r="D9" s="19">
        <v>456228796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186197274</v>
      </c>
      <c r="D10" s="19">
        <v>182520000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27899626</v>
      </c>
      <c r="D11" s="19">
        <v>33889127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-1046928340</v>
      </c>
      <c r="D14" s="19">
        <v>-759412575</v>
      </c>
      <c r="E14" s="20">
        <v>0</v>
      </c>
      <c r="F14" s="21">
        <v>-1460502444</v>
      </c>
      <c r="G14" s="19">
        <v>-1586994354</v>
      </c>
      <c r="H14" s="20">
        <v>-1586994354</v>
      </c>
      <c r="I14" s="22">
        <v>-1096956100</v>
      </c>
      <c r="J14" s="23">
        <v>-1959817683</v>
      </c>
      <c r="K14" s="19">
        <v>-2085462799</v>
      </c>
      <c r="L14" s="20">
        <v>-2199202944</v>
      </c>
    </row>
    <row r="15" spans="1:12" ht="12.75">
      <c r="A15" s="24" t="s">
        <v>30</v>
      </c>
      <c r="B15" s="18"/>
      <c r="C15" s="19">
        <v>-21230686</v>
      </c>
      <c r="D15" s="19">
        <v>-24794359</v>
      </c>
      <c r="E15" s="20">
        <v>0</v>
      </c>
      <c r="F15" s="21">
        <v>-7630555</v>
      </c>
      <c r="G15" s="19">
        <v>-209959596</v>
      </c>
      <c r="H15" s="20">
        <v>-209959596</v>
      </c>
      <c r="I15" s="22">
        <v>-686246</v>
      </c>
      <c r="J15" s="23">
        <v>-367066166</v>
      </c>
      <c r="K15" s="19">
        <v>-389110867</v>
      </c>
      <c r="L15" s="20">
        <v>-412414495</v>
      </c>
    </row>
    <row r="16" spans="1:12" ht="12.75">
      <c r="A16" s="24" t="s">
        <v>31</v>
      </c>
      <c r="B16" s="18" t="s">
        <v>24</v>
      </c>
      <c r="C16" s="19">
        <v>0</v>
      </c>
      <c r="D16" s="19">
        <v>-85425427</v>
      </c>
      <c r="E16" s="20">
        <v>0</v>
      </c>
      <c r="F16" s="21">
        <v>-136714000</v>
      </c>
      <c r="G16" s="19">
        <v>-130761000</v>
      </c>
      <c r="H16" s="20">
        <v>-130761000</v>
      </c>
      <c r="I16" s="22">
        <v>-2067675</v>
      </c>
      <c r="J16" s="23">
        <v>-154718000</v>
      </c>
      <c r="K16" s="19">
        <v>-157559460</v>
      </c>
      <c r="L16" s="20">
        <v>-167013027</v>
      </c>
    </row>
    <row r="17" spans="1:12" ht="12.75">
      <c r="A17" s="25" t="s">
        <v>32</v>
      </c>
      <c r="B17" s="26"/>
      <c r="C17" s="27">
        <f>SUM(C6:C16)</f>
        <v>205182270</v>
      </c>
      <c r="D17" s="27">
        <f aca="true" t="shared" si="0" ref="D17:L17">SUM(D6:D16)</f>
        <v>185658140</v>
      </c>
      <c r="E17" s="28">
        <f t="shared" si="0"/>
        <v>0</v>
      </c>
      <c r="F17" s="29">
        <f t="shared" si="0"/>
        <v>-1604846999</v>
      </c>
      <c r="G17" s="27">
        <f t="shared" si="0"/>
        <v>-1927714950</v>
      </c>
      <c r="H17" s="30">
        <f t="shared" si="0"/>
        <v>-1927714950</v>
      </c>
      <c r="I17" s="29">
        <f t="shared" si="0"/>
        <v>-1099710021</v>
      </c>
      <c r="J17" s="31">
        <f t="shared" si="0"/>
        <v>-2481601849</v>
      </c>
      <c r="K17" s="27">
        <f t="shared" si="0"/>
        <v>-2632133126</v>
      </c>
      <c r="L17" s="28">
        <f t="shared" si="0"/>
        <v>-2778630466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6899560</v>
      </c>
      <c r="D21" s="19">
        <v>7628863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44712</v>
      </c>
      <c r="D23" s="19">
        <v>-3887148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929672</v>
      </c>
      <c r="D24" s="19">
        <v>-124503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-207444061</v>
      </c>
      <c r="D26" s="19">
        <v>-188741104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-199570117</v>
      </c>
      <c r="D27" s="27">
        <f aca="true" t="shared" si="1" ref="D27:L27">SUM(D21:D26)</f>
        <v>-185123892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142975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-4215216</v>
      </c>
      <c r="D35" s="19">
        <v>609505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-4215216</v>
      </c>
      <c r="D36" s="27">
        <f aca="true" t="shared" si="2" ref="D36:L36">SUM(D31:D35)</f>
        <v>609505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142975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1396937</v>
      </c>
      <c r="D38" s="33">
        <f aca="true" t="shared" si="3" ref="D38:L38">+D17+D27+D36</f>
        <v>1143753</v>
      </c>
      <c r="E38" s="34">
        <f t="shared" si="3"/>
        <v>0</v>
      </c>
      <c r="F38" s="35">
        <f t="shared" si="3"/>
        <v>-1604846999</v>
      </c>
      <c r="G38" s="33">
        <f t="shared" si="3"/>
        <v>-1927714950</v>
      </c>
      <c r="H38" s="34">
        <f t="shared" si="3"/>
        <v>-1927714950</v>
      </c>
      <c r="I38" s="36">
        <f t="shared" si="3"/>
        <v>-1099567046</v>
      </c>
      <c r="J38" s="37">
        <f t="shared" si="3"/>
        <v>-2481601849</v>
      </c>
      <c r="K38" s="33">
        <f t="shared" si="3"/>
        <v>-2632133126</v>
      </c>
      <c r="L38" s="34">
        <f t="shared" si="3"/>
        <v>-2778630466</v>
      </c>
    </row>
    <row r="39" spans="1:12" ht="12.75">
      <c r="A39" s="24" t="s">
        <v>47</v>
      </c>
      <c r="B39" s="18" t="s">
        <v>48</v>
      </c>
      <c r="C39" s="33">
        <v>6716636</v>
      </c>
      <c r="D39" s="33">
        <v>8113574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8113573</v>
      </c>
      <c r="D40" s="45">
        <f aca="true" t="shared" si="4" ref="D40:L40">+D38+D39</f>
        <v>9257327</v>
      </c>
      <c r="E40" s="46">
        <f t="shared" si="4"/>
        <v>0</v>
      </c>
      <c r="F40" s="47">
        <f t="shared" si="4"/>
        <v>-1604846999</v>
      </c>
      <c r="G40" s="45">
        <f t="shared" si="4"/>
        <v>-1927714950</v>
      </c>
      <c r="H40" s="46">
        <f t="shared" si="4"/>
        <v>-1927714950</v>
      </c>
      <c r="I40" s="48">
        <f t="shared" si="4"/>
        <v>-1099567046</v>
      </c>
      <c r="J40" s="49">
        <f t="shared" si="4"/>
        <v>-2481601849</v>
      </c>
      <c r="K40" s="45">
        <f t="shared" si="4"/>
        <v>-2632133126</v>
      </c>
      <c r="L40" s="46">
        <f t="shared" si="4"/>
        <v>-2778630466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11897376</v>
      </c>
      <c r="D6" s="19">
        <v>11870853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13231688</v>
      </c>
      <c r="K6" s="19">
        <v>13946199</v>
      </c>
      <c r="L6" s="20">
        <v>14699294</v>
      </c>
    </row>
    <row r="7" spans="1:12" ht="12.75">
      <c r="A7" s="24" t="s">
        <v>21</v>
      </c>
      <c r="B7" s="18"/>
      <c r="C7" s="19">
        <v>29386887</v>
      </c>
      <c r="D7" s="19">
        <v>30506294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43189078</v>
      </c>
      <c r="K8" s="19">
        <v>45535690</v>
      </c>
      <c r="L8" s="20">
        <v>48134752</v>
      </c>
    </row>
    <row r="9" spans="1:12" ht="12.75">
      <c r="A9" s="24" t="s">
        <v>23</v>
      </c>
      <c r="B9" s="18" t="s">
        <v>24</v>
      </c>
      <c r="C9" s="19">
        <v>99651066</v>
      </c>
      <c r="D9" s="19">
        <v>133214298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9900076</v>
      </c>
      <c r="D11" s="19">
        <v>9493999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12633889</v>
      </c>
      <c r="K11" s="19">
        <v>11420470</v>
      </c>
      <c r="L11" s="20">
        <v>12164894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-109063354</v>
      </c>
      <c r="D14" s="19">
        <v>-77214836</v>
      </c>
      <c r="E14" s="20">
        <v>0</v>
      </c>
      <c r="F14" s="21">
        <v>-112763244</v>
      </c>
      <c r="G14" s="19">
        <v>-112763244</v>
      </c>
      <c r="H14" s="20">
        <v>-112763244</v>
      </c>
      <c r="I14" s="22">
        <v>-42365117</v>
      </c>
      <c r="J14" s="23">
        <v>-139797507</v>
      </c>
      <c r="K14" s="19">
        <v>-147882152</v>
      </c>
      <c r="L14" s="20">
        <v>-156514434</v>
      </c>
    </row>
    <row r="15" spans="1:12" ht="12.75">
      <c r="A15" s="24" t="s">
        <v>30</v>
      </c>
      <c r="B15" s="18"/>
      <c r="C15" s="19">
        <v>-14296730</v>
      </c>
      <c r="D15" s="19">
        <v>-30267720</v>
      </c>
      <c r="E15" s="20">
        <v>0</v>
      </c>
      <c r="F15" s="21">
        <v>-2388000</v>
      </c>
      <c r="G15" s="19">
        <v>-2388000</v>
      </c>
      <c r="H15" s="20">
        <v>-2388000</v>
      </c>
      <c r="I15" s="22">
        <v>-1342359</v>
      </c>
      <c r="J15" s="23">
        <v>-1718480</v>
      </c>
      <c r="K15" s="19">
        <v>-1811278</v>
      </c>
      <c r="L15" s="20">
        <v>-1909087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27475321</v>
      </c>
      <c r="D17" s="27">
        <f aca="true" t="shared" si="0" ref="D17:L17">SUM(D6:D16)</f>
        <v>77602888</v>
      </c>
      <c r="E17" s="28">
        <f t="shared" si="0"/>
        <v>0</v>
      </c>
      <c r="F17" s="29">
        <f t="shared" si="0"/>
        <v>-115151244</v>
      </c>
      <c r="G17" s="27">
        <f t="shared" si="0"/>
        <v>-115151244</v>
      </c>
      <c r="H17" s="30">
        <f t="shared" si="0"/>
        <v>-115151244</v>
      </c>
      <c r="I17" s="29">
        <f t="shared" si="0"/>
        <v>-43707476</v>
      </c>
      <c r="J17" s="31">
        <f t="shared" si="0"/>
        <v>-72461332</v>
      </c>
      <c r="K17" s="27">
        <f t="shared" si="0"/>
        <v>-78791071</v>
      </c>
      <c r="L17" s="28">
        <f t="shared" si="0"/>
        <v>-83424581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3366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-481456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-26372718</v>
      </c>
      <c r="D26" s="19">
        <v>-75850755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-26372718</v>
      </c>
      <c r="D27" s="27">
        <f aca="true" t="shared" si="1" ref="D27:L27">SUM(D21:D26)</f>
        <v>-75847389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-481456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27593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-672</v>
      </c>
      <c r="J33" s="23">
        <v>302198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-1248362</v>
      </c>
      <c r="D35" s="19">
        <v>-1045032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-473042</v>
      </c>
      <c r="K35" s="19">
        <v>-473042</v>
      </c>
      <c r="L35" s="20">
        <v>-473042</v>
      </c>
    </row>
    <row r="36" spans="1:12" ht="12.75">
      <c r="A36" s="25" t="s">
        <v>45</v>
      </c>
      <c r="B36" s="26"/>
      <c r="C36" s="27">
        <f>SUM(C31:C35)</f>
        <v>-1220769</v>
      </c>
      <c r="D36" s="27">
        <f aca="true" t="shared" si="2" ref="D36:L36">SUM(D31:D35)</f>
        <v>-1045032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-672</v>
      </c>
      <c r="J36" s="31">
        <f t="shared" si="2"/>
        <v>-170844</v>
      </c>
      <c r="K36" s="27">
        <f t="shared" si="2"/>
        <v>-473042</v>
      </c>
      <c r="L36" s="28">
        <f t="shared" si="2"/>
        <v>-473042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-118166</v>
      </c>
      <c r="D38" s="33">
        <f aca="true" t="shared" si="3" ref="D38:L38">+D17+D27+D36</f>
        <v>710467</v>
      </c>
      <c r="E38" s="34">
        <f t="shared" si="3"/>
        <v>0</v>
      </c>
      <c r="F38" s="35">
        <f t="shared" si="3"/>
        <v>-115151244</v>
      </c>
      <c r="G38" s="33">
        <f t="shared" si="3"/>
        <v>-115151244</v>
      </c>
      <c r="H38" s="34">
        <f t="shared" si="3"/>
        <v>-115151244</v>
      </c>
      <c r="I38" s="36">
        <f t="shared" si="3"/>
        <v>-43708148</v>
      </c>
      <c r="J38" s="37">
        <f t="shared" si="3"/>
        <v>-73113632</v>
      </c>
      <c r="K38" s="33">
        <f t="shared" si="3"/>
        <v>-79264113</v>
      </c>
      <c r="L38" s="34">
        <f t="shared" si="3"/>
        <v>-83897623</v>
      </c>
    </row>
    <row r="39" spans="1:12" ht="12.75">
      <c r="A39" s="24" t="s">
        <v>47</v>
      </c>
      <c r="B39" s="18" t="s">
        <v>48</v>
      </c>
      <c r="C39" s="33">
        <v>589159</v>
      </c>
      <c r="D39" s="33">
        <v>470992</v>
      </c>
      <c r="E39" s="34">
        <v>0</v>
      </c>
      <c r="F39" s="35">
        <v>0</v>
      </c>
      <c r="G39" s="33">
        <v>0</v>
      </c>
      <c r="H39" s="34">
        <v>0</v>
      </c>
      <c r="I39" s="36">
        <v>3136442</v>
      </c>
      <c r="J39" s="37">
        <v>-47882335</v>
      </c>
      <c r="K39" s="33">
        <v>-124008158</v>
      </c>
      <c r="L39" s="34">
        <v>-200512839</v>
      </c>
    </row>
    <row r="40" spans="1:12" ht="12.75">
      <c r="A40" s="43" t="s">
        <v>49</v>
      </c>
      <c r="B40" s="44" t="s">
        <v>48</v>
      </c>
      <c r="C40" s="45">
        <f>+C38+C39</f>
        <v>470993</v>
      </c>
      <c r="D40" s="45">
        <f aca="true" t="shared" si="4" ref="D40:L40">+D38+D39</f>
        <v>1181459</v>
      </c>
      <c r="E40" s="46">
        <f t="shared" si="4"/>
        <v>0</v>
      </c>
      <c r="F40" s="47">
        <f t="shared" si="4"/>
        <v>-115151244</v>
      </c>
      <c r="G40" s="45">
        <f t="shared" si="4"/>
        <v>-115151244</v>
      </c>
      <c r="H40" s="46">
        <f t="shared" si="4"/>
        <v>-115151244</v>
      </c>
      <c r="I40" s="48">
        <f t="shared" si="4"/>
        <v>-40571706</v>
      </c>
      <c r="J40" s="49">
        <f t="shared" si="4"/>
        <v>-120995967</v>
      </c>
      <c r="K40" s="45">
        <f t="shared" si="4"/>
        <v>-203272271</v>
      </c>
      <c r="L40" s="46">
        <f t="shared" si="4"/>
        <v>-284410462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6359073</v>
      </c>
      <c r="D6" s="19">
        <v>8428121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29237678</v>
      </c>
      <c r="D7" s="19">
        <v>85805322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96981756</v>
      </c>
      <c r="D9" s="19">
        <v>99021246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19799447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19983031</v>
      </c>
      <c r="D11" s="19">
        <v>24513526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32354</v>
      </c>
      <c r="D12" s="19">
        <v>32554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-139797964</v>
      </c>
      <c r="D14" s="19">
        <v>-171726605</v>
      </c>
      <c r="E14" s="20">
        <v>-194195396</v>
      </c>
      <c r="F14" s="21">
        <v>-195335257</v>
      </c>
      <c r="G14" s="19">
        <v>-210230064</v>
      </c>
      <c r="H14" s="20">
        <v>-210230064</v>
      </c>
      <c r="I14" s="22">
        <v>15951628</v>
      </c>
      <c r="J14" s="23">
        <v>-216755985</v>
      </c>
      <c r="K14" s="19">
        <v>-227705243</v>
      </c>
      <c r="L14" s="20">
        <v>-240423228</v>
      </c>
    </row>
    <row r="15" spans="1:12" ht="12.75">
      <c r="A15" s="24" t="s">
        <v>30</v>
      </c>
      <c r="B15" s="18"/>
      <c r="C15" s="19">
        <v>-10175835</v>
      </c>
      <c r="D15" s="19">
        <v>-19012351</v>
      </c>
      <c r="E15" s="20">
        <v>-19368315</v>
      </c>
      <c r="F15" s="21">
        <v>-8006500</v>
      </c>
      <c r="G15" s="19">
        <v>-1</v>
      </c>
      <c r="H15" s="20">
        <v>-1</v>
      </c>
      <c r="I15" s="22">
        <v>-16917575</v>
      </c>
      <c r="J15" s="23">
        <v>-12250000</v>
      </c>
      <c r="K15" s="19">
        <v>-12884000</v>
      </c>
      <c r="L15" s="20">
        <v>-13557124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-57865</v>
      </c>
      <c r="F16" s="21">
        <v>-100000</v>
      </c>
      <c r="G16" s="19">
        <v>0</v>
      </c>
      <c r="H16" s="20">
        <v>0</v>
      </c>
      <c r="I16" s="22">
        <v>0</v>
      </c>
      <c r="J16" s="23">
        <v>-100000</v>
      </c>
      <c r="K16" s="19">
        <v>-105200</v>
      </c>
      <c r="L16" s="20">
        <v>-110670</v>
      </c>
    </row>
    <row r="17" spans="1:12" ht="12.75">
      <c r="A17" s="25" t="s">
        <v>32</v>
      </c>
      <c r="B17" s="26"/>
      <c r="C17" s="27">
        <f>SUM(C6:C16)</f>
        <v>22419540</v>
      </c>
      <c r="D17" s="27">
        <f aca="true" t="shared" si="0" ref="D17:L17">SUM(D6:D16)</f>
        <v>27061813</v>
      </c>
      <c r="E17" s="28">
        <f t="shared" si="0"/>
        <v>-213621576</v>
      </c>
      <c r="F17" s="29">
        <f t="shared" si="0"/>
        <v>-203441757</v>
      </c>
      <c r="G17" s="27">
        <f t="shared" si="0"/>
        <v>-210230065</v>
      </c>
      <c r="H17" s="30">
        <f t="shared" si="0"/>
        <v>-210230065</v>
      </c>
      <c r="I17" s="29">
        <f t="shared" si="0"/>
        <v>-965947</v>
      </c>
      <c r="J17" s="31">
        <f t="shared" si="0"/>
        <v>-229105985</v>
      </c>
      <c r="K17" s="27">
        <f t="shared" si="0"/>
        <v>-240694443</v>
      </c>
      <c r="L17" s="28">
        <f t="shared" si="0"/>
        <v>-254091022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55267</v>
      </c>
      <c r="D23" s="19">
        <v>-20607</v>
      </c>
      <c r="E23" s="20">
        <v>0</v>
      </c>
      <c r="F23" s="38">
        <v>0</v>
      </c>
      <c r="G23" s="39">
        <v>-210600</v>
      </c>
      <c r="H23" s="40">
        <v>-210600</v>
      </c>
      <c r="I23" s="22">
        <v>210600</v>
      </c>
      <c r="J23" s="41">
        <v>44953</v>
      </c>
      <c r="K23" s="39">
        <v>6391</v>
      </c>
      <c r="L23" s="40">
        <v>6450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-18134855</v>
      </c>
      <c r="F24" s="21">
        <v>18134855</v>
      </c>
      <c r="G24" s="19">
        <v>-1539962</v>
      </c>
      <c r="H24" s="20">
        <v>-1539962</v>
      </c>
      <c r="I24" s="22">
        <v>1539962</v>
      </c>
      <c r="J24" s="23">
        <v>139962</v>
      </c>
      <c r="K24" s="19">
        <v>-600000</v>
      </c>
      <c r="L24" s="20">
        <v>-2000000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-28687666</v>
      </c>
      <c r="D26" s="19">
        <v>-28847785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-28632399</v>
      </c>
      <c r="D27" s="27">
        <f aca="true" t="shared" si="1" ref="D27:L27">SUM(D21:D26)</f>
        <v>-28868392</v>
      </c>
      <c r="E27" s="28">
        <f t="shared" si="1"/>
        <v>-18134855</v>
      </c>
      <c r="F27" s="29">
        <f t="shared" si="1"/>
        <v>18134855</v>
      </c>
      <c r="G27" s="27">
        <f t="shared" si="1"/>
        <v>-1750562</v>
      </c>
      <c r="H27" s="28">
        <f t="shared" si="1"/>
        <v>-1750562</v>
      </c>
      <c r="I27" s="30">
        <f t="shared" si="1"/>
        <v>1750562</v>
      </c>
      <c r="J27" s="31">
        <f t="shared" si="1"/>
        <v>184915</v>
      </c>
      <c r="K27" s="27">
        <f t="shared" si="1"/>
        <v>-593609</v>
      </c>
      <c r="L27" s="28">
        <f t="shared" si="1"/>
        <v>-1993550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1990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3003487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1778161</v>
      </c>
      <c r="H33" s="40">
        <v>1778161</v>
      </c>
      <c r="I33" s="42">
        <v>-38200796</v>
      </c>
      <c r="J33" s="23">
        <v>2000</v>
      </c>
      <c r="K33" s="19">
        <v>2001</v>
      </c>
      <c r="L33" s="20">
        <v>2000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-996449</v>
      </c>
      <c r="E35" s="20">
        <v>0</v>
      </c>
      <c r="F35" s="21">
        <v>108</v>
      </c>
      <c r="G35" s="19">
        <v>-990182</v>
      </c>
      <c r="H35" s="20">
        <v>-990182</v>
      </c>
      <c r="I35" s="22">
        <v>-907258</v>
      </c>
      <c r="J35" s="23">
        <v>2000006</v>
      </c>
      <c r="K35" s="19">
        <v>2000006</v>
      </c>
      <c r="L35" s="20">
        <v>2000006</v>
      </c>
    </row>
    <row r="36" spans="1:12" ht="12.75">
      <c r="A36" s="25" t="s">
        <v>45</v>
      </c>
      <c r="B36" s="26"/>
      <c r="C36" s="27">
        <f>SUM(C31:C35)</f>
        <v>1990</v>
      </c>
      <c r="D36" s="27">
        <f aca="true" t="shared" si="2" ref="D36:L36">SUM(D31:D35)</f>
        <v>2007038</v>
      </c>
      <c r="E36" s="28">
        <f t="shared" si="2"/>
        <v>0</v>
      </c>
      <c r="F36" s="29">
        <f t="shared" si="2"/>
        <v>108</v>
      </c>
      <c r="G36" s="27">
        <f t="shared" si="2"/>
        <v>787979</v>
      </c>
      <c r="H36" s="28">
        <f t="shared" si="2"/>
        <v>787979</v>
      </c>
      <c r="I36" s="30">
        <f t="shared" si="2"/>
        <v>-39108054</v>
      </c>
      <c r="J36" s="31">
        <f t="shared" si="2"/>
        <v>2002006</v>
      </c>
      <c r="K36" s="27">
        <f t="shared" si="2"/>
        <v>2002007</v>
      </c>
      <c r="L36" s="28">
        <f t="shared" si="2"/>
        <v>2002006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-6210869</v>
      </c>
      <c r="D38" s="33">
        <f aca="true" t="shared" si="3" ref="D38:L38">+D17+D27+D36</f>
        <v>200459</v>
      </c>
      <c r="E38" s="34">
        <f t="shared" si="3"/>
        <v>-231756431</v>
      </c>
      <c r="F38" s="35">
        <f t="shared" si="3"/>
        <v>-185306794</v>
      </c>
      <c r="G38" s="33">
        <f t="shared" si="3"/>
        <v>-211192648</v>
      </c>
      <c r="H38" s="34">
        <f t="shared" si="3"/>
        <v>-211192648</v>
      </c>
      <c r="I38" s="36">
        <f t="shared" si="3"/>
        <v>-38323439</v>
      </c>
      <c r="J38" s="37">
        <f t="shared" si="3"/>
        <v>-226919064</v>
      </c>
      <c r="K38" s="33">
        <f t="shared" si="3"/>
        <v>-239286045</v>
      </c>
      <c r="L38" s="34">
        <f t="shared" si="3"/>
        <v>-254082566</v>
      </c>
    </row>
    <row r="39" spans="1:12" ht="12.75">
      <c r="A39" s="24" t="s">
        <v>47</v>
      </c>
      <c r="B39" s="18" t="s">
        <v>48</v>
      </c>
      <c r="C39" s="33">
        <v>7197621</v>
      </c>
      <c r="D39" s="33">
        <v>986753</v>
      </c>
      <c r="E39" s="34">
        <v>8990</v>
      </c>
      <c r="F39" s="35">
        <v>120</v>
      </c>
      <c r="G39" s="33">
        <v>120</v>
      </c>
      <c r="H39" s="34">
        <v>120</v>
      </c>
      <c r="I39" s="36">
        <v>0</v>
      </c>
      <c r="J39" s="37">
        <v>10</v>
      </c>
      <c r="K39" s="33">
        <v>10</v>
      </c>
      <c r="L39" s="34">
        <v>10</v>
      </c>
    </row>
    <row r="40" spans="1:12" ht="12.75">
      <c r="A40" s="43" t="s">
        <v>49</v>
      </c>
      <c r="B40" s="44" t="s">
        <v>48</v>
      </c>
      <c r="C40" s="45">
        <f>+C38+C39</f>
        <v>986752</v>
      </c>
      <c r="D40" s="45">
        <f aca="true" t="shared" si="4" ref="D40:L40">+D38+D39</f>
        <v>1187212</v>
      </c>
      <c r="E40" s="46">
        <f t="shared" si="4"/>
        <v>-231747441</v>
      </c>
      <c r="F40" s="47">
        <f t="shared" si="4"/>
        <v>-185306674</v>
      </c>
      <c r="G40" s="45">
        <f t="shared" si="4"/>
        <v>-211192528</v>
      </c>
      <c r="H40" s="46">
        <f t="shared" si="4"/>
        <v>-211192528</v>
      </c>
      <c r="I40" s="48">
        <f t="shared" si="4"/>
        <v>-38323439</v>
      </c>
      <c r="J40" s="49">
        <f t="shared" si="4"/>
        <v>-226919054</v>
      </c>
      <c r="K40" s="45">
        <f t="shared" si="4"/>
        <v>-239286035</v>
      </c>
      <c r="L40" s="46">
        <f t="shared" si="4"/>
        <v>-254082556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212853</v>
      </c>
      <c r="D8" s="19">
        <v>180961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103704289</v>
      </c>
      <c r="D9" s="19">
        <v>103026627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1172745</v>
      </c>
      <c r="D11" s="19">
        <v>1147633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-121429834</v>
      </c>
      <c r="D14" s="19">
        <v>-97978886</v>
      </c>
      <c r="E14" s="20">
        <v>-107208508</v>
      </c>
      <c r="F14" s="21">
        <v>-109993399</v>
      </c>
      <c r="G14" s="19">
        <v>-148838097</v>
      </c>
      <c r="H14" s="20">
        <v>-148838097</v>
      </c>
      <c r="I14" s="22">
        <v>-127939147</v>
      </c>
      <c r="J14" s="23">
        <v>-159351786</v>
      </c>
      <c r="K14" s="19">
        <v>-166844878</v>
      </c>
      <c r="L14" s="20">
        <v>-177445401</v>
      </c>
    </row>
    <row r="15" spans="1:12" ht="12.75">
      <c r="A15" s="24" t="s">
        <v>30</v>
      </c>
      <c r="B15" s="18"/>
      <c r="C15" s="19">
        <v>-388118</v>
      </c>
      <c r="D15" s="19">
        <v>-182787</v>
      </c>
      <c r="E15" s="20">
        <v>-1263</v>
      </c>
      <c r="F15" s="21">
        <v>-85734</v>
      </c>
      <c r="G15" s="19">
        <v>-98234</v>
      </c>
      <c r="H15" s="20">
        <v>-98234</v>
      </c>
      <c r="I15" s="22">
        <v>-930</v>
      </c>
      <c r="J15" s="23">
        <v>-104816</v>
      </c>
      <c r="K15" s="19">
        <v>-111786</v>
      </c>
      <c r="L15" s="20">
        <v>-119220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-1100494</v>
      </c>
      <c r="F16" s="21">
        <v>-1880000</v>
      </c>
      <c r="G16" s="19">
        <v>-1820000</v>
      </c>
      <c r="H16" s="20">
        <v>-1820000</v>
      </c>
      <c r="I16" s="22">
        <v>-1251539</v>
      </c>
      <c r="J16" s="23">
        <v>-1750000</v>
      </c>
      <c r="K16" s="19">
        <v>-1866375</v>
      </c>
      <c r="L16" s="20">
        <v>-1990489</v>
      </c>
    </row>
    <row r="17" spans="1:12" ht="12.75">
      <c r="A17" s="25" t="s">
        <v>32</v>
      </c>
      <c r="B17" s="26"/>
      <c r="C17" s="27">
        <f>SUM(C6:C16)</f>
        <v>-16728065</v>
      </c>
      <c r="D17" s="27">
        <f aca="true" t="shared" si="0" ref="D17:L17">SUM(D6:D16)</f>
        <v>6193548</v>
      </c>
      <c r="E17" s="28">
        <f t="shared" si="0"/>
        <v>-108310265</v>
      </c>
      <c r="F17" s="29">
        <f t="shared" si="0"/>
        <v>-111959133</v>
      </c>
      <c r="G17" s="27">
        <f t="shared" si="0"/>
        <v>-150756331</v>
      </c>
      <c r="H17" s="30">
        <f t="shared" si="0"/>
        <v>-150756331</v>
      </c>
      <c r="I17" s="29">
        <f t="shared" si="0"/>
        <v>-129191616</v>
      </c>
      <c r="J17" s="31">
        <f t="shared" si="0"/>
        <v>-161206602</v>
      </c>
      <c r="K17" s="27">
        <f t="shared" si="0"/>
        <v>-168823039</v>
      </c>
      <c r="L17" s="28">
        <f t="shared" si="0"/>
        <v>-179555110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15286181</v>
      </c>
      <c r="D21" s="19">
        <v>99216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-2732704</v>
      </c>
      <c r="D26" s="19">
        <v>-5430032</v>
      </c>
      <c r="E26" s="20">
        <v>0</v>
      </c>
      <c r="F26" s="21">
        <v>-800000</v>
      </c>
      <c r="G26" s="19">
        <v>-1130188</v>
      </c>
      <c r="H26" s="20">
        <v>-1130188</v>
      </c>
      <c r="I26" s="22">
        <v>0</v>
      </c>
      <c r="J26" s="23">
        <v>-1790000</v>
      </c>
      <c r="K26" s="19">
        <v>-545675</v>
      </c>
      <c r="L26" s="20">
        <v>-517754</v>
      </c>
    </row>
    <row r="27" spans="1:12" ht="12.75">
      <c r="A27" s="25" t="s">
        <v>39</v>
      </c>
      <c r="B27" s="26"/>
      <c r="C27" s="27">
        <f>SUM(C21:C26)</f>
        <v>12553477</v>
      </c>
      <c r="D27" s="27">
        <f aca="true" t="shared" si="1" ref="D27:L27">SUM(D21:D26)</f>
        <v>-5330816</v>
      </c>
      <c r="E27" s="28">
        <f t="shared" si="1"/>
        <v>0</v>
      </c>
      <c r="F27" s="29">
        <f t="shared" si="1"/>
        <v>-800000</v>
      </c>
      <c r="G27" s="27">
        <f t="shared" si="1"/>
        <v>-1130188</v>
      </c>
      <c r="H27" s="28">
        <f t="shared" si="1"/>
        <v>-1130188</v>
      </c>
      <c r="I27" s="30">
        <f t="shared" si="1"/>
        <v>0</v>
      </c>
      <c r="J27" s="31">
        <f t="shared" si="1"/>
        <v>-1790000</v>
      </c>
      <c r="K27" s="27">
        <f t="shared" si="1"/>
        <v>-545675</v>
      </c>
      <c r="L27" s="28">
        <f t="shared" si="1"/>
        <v>-517754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-1451371</v>
      </c>
      <c r="D35" s="19">
        <v>-1351155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-1451371</v>
      </c>
      <c r="D36" s="27">
        <f aca="true" t="shared" si="2" ref="D36:L36">SUM(D31:D35)</f>
        <v>-1351155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-5625959</v>
      </c>
      <c r="D38" s="33">
        <f aca="true" t="shared" si="3" ref="D38:L38">+D17+D27+D36</f>
        <v>-488423</v>
      </c>
      <c r="E38" s="34">
        <f t="shared" si="3"/>
        <v>-108310265</v>
      </c>
      <c r="F38" s="35">
        <f t="shared" si="3"/>
        <v>-112759133</v>
      </c>
      <c r="G38" s="33">
        <f t="shared" si="3"/>
        <v>-151886519</v>
      </c>
      <c r="H38" s="34">
        <f t="shared" si="3"/>
        <v>-151886519</v>
      </c>
      <c r="I38" s="36">
        <f t="shared" si="3"/>
        <v>-129191616</v>
      </c>
      <c r="J38" s="37">
        <f t="shared" si="3"/>
        <v>-162996602</v>
      </c>
      <c r="K38" s="33">
        <f t="shared" si="3"/>
        <v>-169368714</v>
      </c>
      <c r="L38" s="34">
        <f t="shared" si="3"/>
        <v>-180072864</v>
      </c>
    </row>
    <row r="39" spans="1:12" ht="12.75">
      <c r="A39" s="24" t="s">
        <v>47</v>
      </c>
      <c r="B39" s="18" t="s">
        <v>48</v>
      </c>
      <c r="C39" s="33">
        <v>6516364</v>
      </c>
      <c r="D39" s="33">
        <v>737869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890405</v>
      </c>
      <c r="D40" s="45">
        <f aca="true" t="shared" si="4" ref="D40:L40">+D38+D39</f>
        <v>249446</v>
      </c>
      <c r="E40" s="46">
        <f t="shared" si="4"/>
        <v>-108310265</v>
      </c>
      <c r="F40" s="47">
        <f t="shared" si="4"/>
        <v>-112759133</v>
      </c>
      <c r="G40" s="45">
        <f t="shared" si="4"/>
        <v>-151886519</v>
      </c>
      <c r="H40" s="46">
        <f t="shared" si="4"/>
        <v>-151886519</v>
      </c>
      <c r="I40" s="48">
        <f t="shared" si="4"/>
        <v>-129191616</v>
      </c>
      <c r="J40" s="49">
        <f t="shared" si="4"/>
        <v>-162996602</v>
      </c>
      <c r="K40" s="45">
        <f t="shared" si="4"/>
        <v>-169368714</v>
      </c>
      <c r="L40" s="46">
        <f t="shared" si="4"/>
        <v>-180072864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3321840411</v>
      </c>
      <c r="D7" s="19">
        <v>3386321402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4362110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918761614</v>
      </c>
      <c r="D9" s="19">
        <v>921152770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790009562</v>
      </c>
      <c r="D10" s="19">
        <v>948823540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220587550</v>
      </c>
      <c r="D11" s="19">
        <v>268386740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1679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-4172857101</v>
      </c>
      <c r="D14" s="19">
        <v>-4701297635</v>
      </c>
      <c r="E14" s="20">
        <v>-5288043870</v>
      </c>
      <c r="F14" s="21">
        <v>-5389163238</v>
      </c>
      <c r="G14" s="19">
        <v>-5552859104</v>
      </c>
      <c r="H14" s="20">
        <v>-5552859104</v>
      </c>
      <c r="I14" s="22">
        <v>-5625345126</v>
      </c>
      <c r="J14" s="23">
        <v>-5774184564</v>
      </c>
      <c r="K14" s="19">
        <v>-6174659484</v>
      </c>
      <c r="L14" s="20">
        <v>-6522887993</v>
      </c>
    </row>
    <row r="15" spans="1:12" ht="12.75">
      <c r="A15" s="24" t="s">
        <v>30</v>
      </c>
      <c r="B15" s="18"/>
      <c r="C15" s="19">
        <v>-50931645</v>
      </c>
      <c r="D15" s="19">
        <v>-121727189</v>
      </c>
      <c r="E15" s="20">
        <v>-441721273</v>
      </c>
      <c r="F15" s="21">
        <v>-144362171</v>
      </c>
      <c r="G15" s="19">
        <v>-144333743</v>
      </c>
      <c r="H15" s="20">
        <v>-144333743</v>
      </c>
      <c r="I15" s="22">
        <v>-203002085</v>
      </c>
      <c r="J15" s="23">
        <v>-245946199</v>
      </c>
      <c r="K15" s="19">
        <v>-224354384</v>
      </c>
      <c r="L15" s="20">
        <v>-202481311</v>
      </c>
    </row>
    <row r="16" spans="1:12" ht="12.75">
      <c r="A16" s="24" t="s">
        <v>31</v>
      </c>
      <c r="B16" s="18" t="s">
        <v>24</v>
      </c>
      <c r="C16" s="19">
        <v>0</v>
      </c>
      <c r="D16" s="19">
        <v>-2948459</v>
      </c>
      <c r="E16" s="20">
        <v>-20061984</v>
      </c>
      <c r="F16" s="21">
        <v>-10272733</v>
      </c>
      <c r="G16" s="19">
        <v>-7774329</v>
      </c>
      <c r="H16" s="20">
        <v>-7774329</v>
      </c>
      <c r="I16" s="22">
        <v>-7799481</v>
      </c>
      <c r="J16" s="23">
        <v>-7937980</v>
      </c>
      <c r="K16" s="19">
        <v>-8520876</v>
      </c>
      <c r="L16" s="20">
        <v>-9014454</v>
      </c>
    </row>
    <row r="17" spans="1:12" ht="12.75">
      <c r="A17" s="25" t="s">
        <v>32</v>
      </c>
      <c r="B17" s="26"/>
      <c r="C17" s="27">
        <f>SUM(C6:C16)</f>
        <v>1027410391</v>
      </c>
      <c r="D17" s="27">
        <f aca="true" t="shared" si="0" ref="D17:L17">SUM(D6:D16)</f>
        <v>703074958</v>
      </c>
      <c r="E17" s="28">
        <f t="shared" si="0"/>
        <v>-5749827127</v>
      </c>
      <c r="F17" s="29">
        <f t="shared" si="0"/>
        <v>-5543798142</v>
      </c>
      <c r="G17" s="27">
        <f t="shared" si="0"/>
        <v>-5704967176</v>
      </c>
      <c r="H17" s="30">
        <f t="shared" si="0"/>
        <v>-5704967176</v>
      </c>
      <c r="I17" s="29">
        <f t="shared" si="0"/>
        <v>-5836146692</v>
      </c>
      <c r="J17" s="31">
        <f t="shared" si="0"/>
        <v>-6028068743</v>
      </c>
      <c r="K17" s="27">
        <f t="shared" si="0"/>
        <v>-6407534744</v>
      </c>
      <c r="L17" s="28">
        <f t="shared" si="0"/>
        <v>-6734383758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176000</v>
      </c>
      <c r="D21" s="19">
        <v>579601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254896890</v>
      </c>
      <c r="D23" s="19">
        <v>460014</v>
      </c>
      <c r="E23" s="20">
        <v>31242</v>
      </c>
      <c r="F23" s="38">
        <v>-31242</v>
      </c>
      <c r="G23" s="39">
        <v>0</v>
      </c>
      <c r="H23" s="40">
        <v>0</v>
      </c>
      <c r="I23" s="22">
        <v>18641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1653610</v>
      </c>
      <c r="D24" s="19">
        <v>-54903078</v>
      </c>
      <c r="E24" s="20">
        <v>-5203</v>
      </c>
      <c r="F24" s="21">
        <v>5203</v>
      </c>
      <c r="G24" s="19">
        <v>0</v>
      </c>
      <c r="H24" s="20">
        <v>0</v>
      </c>
      <c r="I24" s="22">
        <v>-4169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-1438484087</v>
      </c>
      <c r="D26" s="19">
        <v>-1136940324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-1181757587</v>
      </c>
      <c r="D27" s="27">
        <f aca="true" t="shared" si="1" ref="D27:L27">SUM(D21:D26)</f>
        <v>-1190803787</v>
      </c>
      <c r="E27" s="28">
        <f t="shared" si="1"/>
        <v>26039</v>
      </c>
      <c r="F27" s="29">
        <f t="shared" si="1"/>
        <v>-26039</v>
      </c>
      <c r="G27" s="27">
        <f t="shared" si="1"/>
        <v>0</v>
      </c>
      <c r="H27" s="28">
        <f t="shared" si="1"/>
        <v>0</v>
      </c>
      <c r="I27" s="30">
        <f t="shared" si="1"/>
        <v>14472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173000000</v>
      </c>
      <c r="D32" s="19">
        <v>500000000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59802838</v>
      </c>
      <c r="D33" s="19">
        <v>-12350304</v>
      </c>
      <c r="E33" s="20">
        <v>-1365860</v>
      </c>
      <c r="F33" s="21">
        <v>110516226</v>
      </c>
      <c r="G33" s="39">
        <v>0</v>
      </c>
      <c r="H33" s="40">
        <v>0</v>
      </c>
      <c r="I33" s="42">
        <v>-109040802</v>
      </c>
      <c r="J33" s="23">
        <v>37511367</v>
      </c>
      <c r="K33" s="19">
        <v>-1728173</v>
      </c>
      <c r="L33" s="20">
        <v>-1708997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-65687402</v>
      </c>
      <c r="D35" s="19">
        <v>-108072924</v>
      </c>
      <c r="E35" s="20">
        <v>-8496096</v>
      </c>
      <c r="F35" s="21">
        <v>-123797456</v>
      </c>
      <c r="G35" s="19">
        <v>-101815563</v>
      </c>
      <c r="H35" s="20">
        <v>-101815563</v>
      </c>
      <c r="I35" s="22">
        <v>-37631856</v>
      </c>
      <c r="J35" s="23">
        <v>-160264689</v>
      </c>
      <c r="K35" s="19">
        <v>-160265184</v>
      </c>
      <c r="L35" s="20">
        <v>-160264368</v>
      </c>
    </row>
    <row r="36" spans="1:12" ht="12.75">
      <c r="A36" s="25" t="s">
        <v>45</v>
      </c>
      <c r="B36" s="26"/>
      <c r="C36" s="27">
        <f>SUM(C31:C35)</f>
        <v>167115436</v>
      </c>
      <c r="D36" s="27">
        <f aca="true" t="shared" si="2" ref="D36:L36">SUM(D31:D35)</f>
        <v>379576772</v>
      </c>
      <c r="E36" s="28">
        <f t="shared" si="2"/>
        <v>-9861956</v>
      </c>
      <c r="F36" s="29">
        <f t="shared" si="2"/>
        <v>-13281230</v>
      </c>
      <c r="G36" s="27">
        <f t="shared" si="2"/>
        <v>-101815563</v>
      </c>
      <c r="H36" s="28">
        <f t="shared" si="2"/>
        <v>-101815563</v>
      </c>
      <c r="I36" s="30">
        <f t="shared" si="2"/>
        <v>-146672658</v>
      </c>
      <c r="J36" s="31">
        <f t="shared" si="2"/>
        <v>-122753322</v>
      </c>
      <c r="K36" s="27">
        <f t="shared" si="2"/>
        <v>-161993357</v>
      </c>
      <c r="L36" s="28">
        <f t="shared" si="2"/>
        <v>-161973365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12768240</v>
      </c>
      <c r="D38" s="33">
        <f aca="true" t="shared" si="3" ref="D38:L38">+D17+D27+D36</f>
        <v>-108152057</v>
      </c>
      <c r="E38" s="34">
        <f t="shared" si="3"/>
        <v>-5759663044</v>
      </c>
      <c r="F38" s="35">
        <f t="shared" si="3"/>
        <v>-5557105411</v>
      </c>
      <c r="G38" s="33">
        <f t="shared" si="3"/>
        <v>-5806782739</v>
      </c>
      <c r="H38" s="34">
        <f t="shared" si="3"/>
        <v>-5806782739</v>
      </c>
      <c r="I38" s="36">
        <f t="shared" si="3"/>
        <v>-5982804878</v>
      </c>
      <c r="J38" s="37">
        <f t="shared" si="3"/>
        <v>-6150822065</v>
      </c>
      <c r="K38" s="33">
        <f t="shared" si="3"/>
        <v>-6569528101</v>
      </c>
      <c r="L38" s="34">
        <f t="shared" si="3"/>
        <v>-6896357123</v>
      </c>
    </row>
    <row r="39" spans="1:12" ht="12.75">
      <c r="A39" s="24" t="s">
        <v>47</v>
      </c>
      <c r="B39" s="18" t="s">
        <v>48</v>
      </c>
      <c r="C39" s="33">
        <v>312911132</v>
      </c>
      <c r="D39" s="33">
        <v>325679377</v>
      </c>
      <c r="E39" s="34">
        <v>-620797</v>
      </c>
      <c r="F39" s="35">
        <v>233236196</v>
      </c>
      <c r="G39" s="33">
        <v>233236196</v>
      </c>
      <c r="H39" s="34">
        <v>233236196</v>
      </c>
      <c r="I39" s="36">
        <v>0</v>
      </c>
      <c r="J39" s="37">
        <v>265879201</v>
      </c>
      <c r="K39" s="33">
        <v>339461595</v>
      </c>
      <c r="L39" s="34">
        <v>362668987</v>
      </c>
    </row>
    <row r="40" spans="1:12" ht="12.75">
      <c r="A40" s="43" t="s">
        <v>49</v>
      </c>
      <c r="B40" s="44" t="s">
        <v>48</v>
      </c>
      <c r="C40" s="45">
        <f>+C38+C39</f>
        <v>325679372</v>
      </c>
      <c r="D40" s="45">
        <f aca="true" t="shared" si="4" ref="D40:L40">+D38+D39</f>
        <v>217527320</v>
      </c>
      <c r="E40" s="46">
        <f t="shared" si="4"/>
        <v>-5760283841</v>
      </c>
      <c r="F40" s="47">
        <f t="shared" si="4"/>
        <v>-5323869215</v>
      </c>
      <c r="G40" s="45">
        <f t="shared" si="4"/>
        <v>-5573546543</v>
      </c>
      <c r="H40" s="46">
        <f t="shared" si="4"/>
        <v>-5573546543</v>
      </c>
      <c r="I40" s="48">
        <f t="shared" si="4"/>
        <v>-5982804878</v>
      </c>
      <c r="J40" s="49">
        <f t="shared" si="4"/>
        <v>-5884942864</v>
      </c>
      <c r="K40" s="45">
        <f t="shared" si="4"/>
        <v>-6230066506</v>
      </c>
      <c r="L40" s="46">
        <f t="shared" si="4"/>
        <v>-6533688136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48467154</v>
      </c>
      <c r="D6" s="19">
        <v>49830408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292155673</v>
      </c>
      <c r="D7" s="19">
        <v>300528549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18665476</v>
      </c>
      <c r="D8" s="19">
        <v>17249675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264725506</v>
      </c>
      <c r="D9" s="19">
        <v>168443341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48178311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17724177</v>
      </c>
      <c r="D11" s="19">
        <v>20772166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11831</v>
      </c>
      <c r="D12" s="19">
        <v>5349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-542973628</v>
      </c>
      <c r="D14" s="19">
        <v>-531793197</v>
      </c>
      <c r="E14" s="20">
        <v>-642294091</v>
      </c>
      <c r="F14" s="21">
        <v>-744418803</v>
      </c>
      <c r="G14" s="19">
        <v>-740117730</v>
      </c>
      <c r="H14" s="20">
        <v>-740117730</v>
      </c>
      <c r="I14" s="22">
        <v>-667362312</v>
      </c>
      <c r="J14" s="23">
        <v>-800309405</v>
      </c>
      <c r="K14" s="19">
        <v>-858876256</v>
      </c>
      <c r="L14" s="20">
        <v>-905255574</v>
      </c>
    </row>
    <row r="15" spans="1:12" ht="12.75">
      <c r="A15" s="24" t="s">
        <v>30</v>
      </c>
      <c r="B15" s="18"/>
      <c r="C15" s="19">
        <v>-8562258</v>
      </c>
      <c r="D15" s="19">
        <v>-19821992</v>
      </c>
      <c r="E15" s="20">
        <v>-19308979</v>
      </c>
      <c r="F15" s="21">
        <v>-3140266</v>
      </c>
      <c r="G15" s="19">
        <v>-3140266</v>
      </c>
      <c r="H15" s="20">
        <v>-3140266</v>
      </c>
      <c r="I15" s="22">
        <v>-9655425</v>
      </c>
      <c r="J15" s="23">
        <v>-3297279</v>
      </c>
      <c r="K15" s="19">
        <v>-3475332</v>
      </c>
      <c r="L15" s="20">
        <v>-3663000</v>
      </c>
    </row>
    <row r="16" spans="1:12" ht="12.75">
      <c r="A16" s="24" t="s">
        <v>31</v>
      </c>
      <c r="B16" s="18" t="s">
        <v>24</v>
      </c>
      <c r="C16" s="19">
        <v>0</v>
      </c>
      <c r="D16" s="19">
        <v>-3347423</v>
      </c>
      <c r="E16" s="20">
        <v>-1000000</v>
      </c>
      <c r="F16" s="21">
        <v>0</v>
      </c>
      <c r="G16" s="19">
        <v>-1000000</v>
      </c>
      <c r="H16" s="20">
        <v>-1000000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90213931</v>
      </c>
      <c r="D17" s="27">
        <f aca="true" t="shared" si="0" ref="D17:L17">SUM(D6:D16)</f>
        <v>50045187</v>
      </c>
      <c r="E17" s="28">
        <f t="shared" si="0"/>
        <v>-662603070</v>
      </c>
      <c r="F17" s="29">
        <f t="shared" si="0"/>
        <v>-747559069</v>
      </c>
      <c r="G17" s="27">
        <f t="shared" si="0"/>
        <v>-744257996</v>
      </c>
      <c r="H17" s="30">
        <f t="shared" si="0"/>
        <v>-744257996</v>
      </c>
      <c r="I17" s="29">
        <f t="shared" si="0"/>
        <v>-677017737</v>
      </c>
      <c r="J17" s="31">
        <f t="shared" si="0"/>
        <v>-803606684</v>
      </c>
      <c r="K17" s="27">
        <f t="shared" si="0"/>
        <v>-862351588</v>
      </c>
      <c r="L17" s="28">
        <f t="shared" si="0"/>
        <v>-908918574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22387</v>
      </c>
      <c r="F24" s="21">
        <v>-250490</v>
      </c>
      <c r="G24" s="19">
        <v>0</v>
      </c>
      <c r="H24" s="20">
        <v>0</v>
      </c>
      <c r="I24" s="22">
        <v>9815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-108912830</v>
      </c>
      <c r="D26" s="19">
        <v>-55483173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-108912830</v>
      </c>
      <c r="D27" s="27">
        <f aca="true" t="shared" si="1" ref="D27:L27">SUM(D21:D26)</f>
        <v>-55483173</v>
      </c>
      <c r="E27" s="28">
        <f t="shared" si="1"/>
        <v>22387</v>
      </c>
      <c r="F27" s="29">
        <f t="shared" si="1"/>
        <v>-250490</v>
      </c>
      <c r="G27" s="27">
        <f t="shared" si="1"/>
        <v>0</v>
      </c>
      <c r="H27" s="28">
        <f t="shared" si="1"/>
        <v>0</v>
      </c>
      <c r="I27" s="30">
        <f t="shared" si="1"/>
        <v>9815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1150033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-899122</v>
      </c>
      <c r="F33" s="21">
        <v>12208735</v>
      </c>
      <c r="G33" s="39">
        <v>0</v>
      </c>
      <c r="H33" s="40">
        <v>0</v>
      </c>
      <c r="I33" s="42">
        <v>732189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-1165652</v>
      </c>
      <c r="D35" s="19">
        <v>-1262065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-15619</v>
      </c>
      <c r="D36" s="27">
        <f aca="true" t="shared" si="2" ref="D36:L36">SUM(D31:D35)</f>
        <v>-1262065</v>
      </c>
      <c r="E36" s="28">
        <f t="shared" si="2"/>
        <v>-899122</v>
      </c>
      <c r="F36" s="29">
        <f t="shared" si="2"/>
        <v>12208735</v>
      </c>
      <c r="G36" s="27">
        <f t="shared" si="2"/>
        <v>0</v>
      </c>
      <c r="H36" s="28">
        <f t="shared" si="2"/>
        <v>0</v>
      </c>
      <c r="I36" s="30">
        <f t="shared" si="2"/>
        <v>732189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-18714518</v>
      </c>
      <c r="D38" s="33">
        <f aca="true" t="shared" si="3" ref="D38:L38">+D17+D27+D36</f>
        <v>-6700051</v>
      </c>
      <c r="E38" s="34">
        <f t="shared" si="3"/>
        <v>-663479805</v>
      </c>
      <c r="F38" s="35">
        <f t="shared" si="3"/>
        <v>-735600824</v>
      </c>
      <c r="G38" s="33">
        <f t="shared" si="3"/>
        <v>-744257996</v>
      </c>
      <c r="H38" s="34">
        <f t="shared" si="3"/>
        <v>-744257996</v>
      </c>
      <c r="I38" s="36">
        <f t="shared" si="3"/>
        <v>-676275733</v>
      </c>
      <c r="J38" s="37">
        <f t="shared" si="3"/>
        <v>-803606684</v>
      </c>
      <c r="K38" s="33">
        <f t="shared" si="3"/>
        <v>-862351588</v>
      </c>
      <c r="L38" s="34">
        <f t="shared" si="3"/>
        <v>-908918574</v>
      </c>
    </row>
    <row r="39" spans="1:12" ht="12.75">
      <c r="A39" s="24" t="s">
        <v>47</v>
      </c>
      <c r="B39" s="18" t="s">
        <v>48</v>
      </c>
      <c r="C39" s="33">
        <v>30560306</v>
      </c>
      <c r="D39" s="33">
        <v>11845788</v>
      </c>
      <c r="E39" s="34">
        <v>-860546</v>
      </c>
      <c r="F39" s="35">
        <v>6291865</v>
      </c>
      <c r="G39" s="33">
        <v>6291865</v>
      </c>
      <c r="H39" s="34">
        <v>6291865</v>
      </c>
      <c r="I39" s="36">
        <v>-5820386</v>
      </c>
      <c r="J39" s="37">
        <v>6291865</v>
      </c>
      <c r="K39" s="33">
        <v>6291865</v>
      </c>
      <c r="L39" s="34">
        <v>6291865</v>
      </c>
    </row>
    <row r="40" spans="1:12" ht="12.75">
      <c r="A40" s="43" t="s">
        <v>49</v>
      </c>
      <c r="B40" s="44" t="s">
        <v>48</v>
      </c>
      <c r="C40" s="45">
        <f>+C38+C39</f>
        <v>11845788</v>
      </c>
      <c r="D40" s="45">
        <f aca="true" t="shared" si="4" ref="D40:L40">+D38+D39</f>
        <v>5145737</v>
      </c>
      <c r="E40" s="46">
        <f t="shared" si="4"/>
        <v>-664340351</v>
      </c>
      <c r="F40" s="47">
        <f t="shared" si="4"/>
        <v>-729308959</v>
      </c>
      <c r="G40" s="45">
        <f t="shared" si="4"/>
        <v>-737966131</v>
      </c>
      <c r="H40" s="46">
        <f t="shared" si="4"/>
        <v>-737966131</v>
      </c>
      <c r="I40" s="48">
        <f t="shared" si="4"/>
        <v>-682096119</v>
      </c>
      <c r="J40" s="49">
        <f t="shared" si="4"/>
        <v>-797314819</v>
      </c>
      <c r="K40" s="45">
        <f t="shared" si="4"/>
        <v>-856059723</v>
      </c>
      <c r="L40" s="46">
        <f t="shared" si="4"/>
        <v>-902626709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48693336</v>
      </c>
      <c r="D6" s="19">
        <v>42525043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212187867</v>
      </c>
      <c r="D7" s="19">
        <v>185557644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-743943</v>
      </c>
      <c r="D8" s="19">
        <v>-62115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192095246</v>
      </c>
      <c r="D9" s="19">
        <v>173201000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75283321</v>
      </c>
      <c r="D10" s="19">
        <v>62997999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1998414</v>
      </c>
      <c r="D11" s="19">
        <v>1522469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1860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-437283459</v>
      </c>
      <c r="D14" s="19">
        <v>-388113690</v>
      </c>
      <c r="E14" s="20">
        <v>-573191903</v>
      </c>
      <c r="F14" s="21">
        <v>-676799678</v>
      </c>
      <c r="G14" s="19">
        <v>-677693993</v>
      </c>
      <c r="H14" s="20">
        <v>-677693993</v>
      </c>
      <c r="I14" s="22">
        <v>-596098085</v>
      </c>
      <c r="J14" s="23">
        <v>-722759257</v>
      </c>
      <c r="K14" s="19">
        <v>-760490403</v>
      </c>
      <c r="L14" s="20">
        <v>-806189905</v>
      </c>
    </row>
    <row r="15" spans="1:12" ht="12.75">
      <c r="A15" s="24" t="s">
        <v>30</v>
      </c>
      <c r="B15" s="18"/>
      <c r="C15" s="19">
        <v>-3674846</v>
      </c>
      <c r="D15" s="19">
        <v>-2695104</v>
      </c>
      <c r="E15" s="20">
        <v>-35675528</v>
      </c>
      <c r="F15" s="21">
        <v>-210400</v>
      </c>
      <c r="G15" s="19">
        <v>-100000</v>
      </c>
      <c r="H15" s="20">
        <v>-100000</v>
      </c>
      <c r="I15" s="22">
        <v>-37529379</v>
      </c>
      <c r="J15" s="23">
        <v>-105600</v>
      </c>
      <c r="K15" s="19">
        <v>-111302</v>
      </c>
      <c r="L15" s="20">
        <v>-117313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-18252480</v>
      </c>
      <c r="G16" s="19">
        <v>-18252480</v>
      </c>
      <c r="H16" s="20">
        <v>-18252480</v>
      </c>
      <c r="I16" s="22">
        <v>-18413570</v>
      </c>
      <c r="J16" s="23">
        <v>-18266619</v>
      </c>
      <c r="K16" s="19">
        <v>-10281016</v>
      </c>
      <c r="L16" s="20">
        <v>-10846191</v>
      </c>
    </row>
    <row r="17" spans="1:12" ht="12.75">
      <c r="A17" s="25" t="s">
        <v>32</v>
      </c>
      <c r="B17" s="26"/>
      <c r="C17" s="27">
        <f>SUM(C6:C16)</f>
        <v>88557796</v>
      </c>
      <c r="D17" s="27">
        <f aca="true" t="shared" si="0" ref="D17:L17">SUM(D6:D16)</f>
        <v>74933246</v>
      </c>
      <c r="E17" s="28">
        <f t="shared" si="0"/>
        <v>-608867431</v>
      </c>
      <c r="F17" s="29">
        <f t="shared" si="0"/>
        <v>-695262558</v>
      </c>
      <c r="G17" s="27">
        <f t="shared" si="0"/>
        <v>-696046473</v>
      </c>
      <c r="H17" s="30">
        <f t="shared" si="0"/>
        <v>-696046473</v>
      </c>
      <c r="I17" s="29">
        <f t="shared" si="0"/>
        <v>-652041034</v>
      </c>
      <c r="J17" s="31">
        <f t="shared" si="0"/>
        <v>-741131476</v>
      </c>
      <c r="K17" s="27">
        <f t="shared" si="0"/>
        <v>-770882721</v>
      </c>
      <c r="L17" s="28">
        <f t="shared" si="0"/>
        <v>-817153409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615485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-4254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-77811491</v>
      </c>
      <c r="D26" s="19">
        <v>-73200608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-77196006</v>
      </c>
      <c r="D27" s="27">
        <f aca="true" t="shared" si="1" ref="D27:L27">SUM(D21:D26)</f>
        <v>-73204862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5341391</v>
      </c>
      <c r="F33" s="21">
        <v>-127383797</v>
      </c>
      <c r="G33" s="39">
        <v>0</v>
      </c>
      <c r="H33" s="40">
        <v>0</v>
      </c>
      <c r="I33" s="42">
        <v>127353198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-6003241</v>
      </c>
      <c r="D35" s="19">
        <v>-6391358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-6003241</v>
      </c>
      <c r="D36" s="27">
        <f aca="true" t="shared" si="2" ref="D36:L36">SUM(D31:D35)</f>
        <v>-6391358</v>
      </c>
      <c r="E36" s="28">
        <f t="shared" si="2"/>
        <v>5341391</v>
      </c>
      <c r="F36" s="29">
        <f t="shared" si="2"/>
        <v>-127383797</v>
      </c>
      <c r="G36" s="27">
        <f t="shared" si="2"/>
        <v>0</v>
      </c>
      <c r="H36" s="28">
        <f t="shared" si="2"/>
        <v>0</v>
      </c>
      <c r="I36" s="30">
        <f t="shared" si="2"/>
        <v>127353198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5358549</v>
      </c>
      <c r="D38" s="33">
        <f aca="true" t="shared" si="3" ref="D38:L38">+D17+D27+D36</f>
        <v>-4662974</v>
      </c>
      <c r="E38" s="34">
        <f t="shared" si="3"/>
        <v>-603526040</v>
      </c>
      <c r="F38" s="35">
        <f t="shared" si="3"/>
        <v>-822646355</v>
      </c>
      <c r="G38" s="33">
        <f t="shared" si="3"/>
        <v>-696046473</v>
      </c>
      <c r="H38" s="34">
        <f t="shared" si="3"/>
        <v>-696046473</v>
      </c>
      <c r="I38" s="36">
        <f t="shared" si="3"/>
        <v>-524687836</v>
      </c>
      <c r="J38" s="37">
        <f t="shared" si="3"/>
        <v>-741131476</v>
      </c>
      <c r="K38" s="33">
        <f t="shared" si="3"/>
        <v>-770882721</v>
      </c>
      <c r="L38" s="34">
        <f t="shared" si="3"/>
        <v>-817153409</v>
      </c>
    </row>
    <row r="39" spans="1:12" ht="12.75">
      <c r="A39" s="24" t="s">
        <v>47</v>
      </c>
      <c r="B39" s="18" t="s">
        <v>48</v>
      </c>
      <c r="C39" s="33">
        <v>3085216</v>
      </c>
      <c r="D39" s="33">
        <v>8443765</v>
      </c>
      <c r="E39" s="34">
        <v>4692336</v>
      </c>
      <c r="F39" s="35">
        <v>11460791</v>
      </c>
      <c r="G39" s="33">
        <v>11460791</v>
      </c>
      <c r="H39" s="34">
        <v>11460791</v>
      </c>
      <c r="I39" s="36">
        <v>7279583</v>
      </c>
      <c r="J39" s="37">
        <v>8516001</v>
      </c>
      <c r="K39" s="33">
        <v>6600063</v>
      </c>
      <c r="L39" s="34">
        <v>6956467</v>
      </c>
    </row>
    <row r="40" spans="1:12" ht="12.75">
      <c r="A40" s="43" t="s">
        <v>49</v>
      </c>
      <c r="B40" s="44" t="s">
        <v>48</v>
      </c>
      <c r="C40" s="45">
        <f>+C38+C39</f>
        <v>8443765</v>
      </c>
      <c r="D40" s="45">
        <f aca="true" t="shared" si="4" ref="D40:L40">+D38+D39</f>
        <v>3780791</v>
      </c>
      <c r="E40" s="46">
        <f t="shared" si="4"/>
        <v>-598833704</v>
      </c>
      <c r="F40" s="47">
        <f t="shared" si="4"/>
        <v>-811185564</v>
      </c>
      <c r="G40" s="45">
        <f t="shared" si="4"/>
        <v>-684585682</v>
      </c>
      <c r="H40" s="46">
        <f t="shared" si="4"/>
        <v>-684585682</v>
      </c>
      <c r="I40" s="48">
        <f t="shared" si="4"/>
        <v>-517408253</v>
      </c>
      <c r="J40" s="49">
        <f t="shared" si="4"/>
        <v>-732615475</v>
      </c>
      <c r="K40" s="45">
        <f t="shared" si="4"/>
        <v>-764282658</v>
      </c>
      <c r="L40" s="46">
        <f t="shared" si="4"/>
        <v>-810196942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93845306</v>
      </c>
      <c r="D6" s="19">
        <v>100604609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435099923</v>
      </c>
      <c r="D7" s="19">
        <v>444319319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9941837</v>
      </c>
      <c r="D8" s="19">
        <v>14630257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202893358</v>
      </c>
      <c r="D9" s="19">
        <v>209642375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15861017</v>
      </c>
      <c r="D11" s="19">
        <v>27201324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96022</v>
      </c>
      <c r="D12" s="19">
        <v>98858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-679524414</v>
      </c>
      <c r="D14" s="19">
        <v>-714822390</v>
      </c>
      <c r="E14" s="20">
        <v>-751366093</v>
      </c>
      <c r="F14" s="21">
        <v>-903232900</v>
      </c>
      <c r="G14" s="19">
        <v>-917774000</v>
      </c>
      <c r="H14" s="20">
        <v>-917774000</v>
      </c>
      <c r="I14" s="22">
        <v>-852413620</v>
      </c>
      <c r="J14" s="23">
        <v>-1068061495</v>
      </c>
      <c r="K14" s="19">
        <v>-1134875945</v>
      </c>
      <c r="L14" s="20">
        <v>-1190464066</v>
      </c>
    </row>
    <row r="15" spans="1:12" ht="12.75">
      <c r="A15" s="24" t="s">
        <v>30</v>
      </c>
      <c r="B15" s="18"/>
      <c r="C15" s="19">
        <v>-947347</v>
      </c>
      <c r="D15" s="19">
        <v>-3175418</v>
      </c>
      <c r="E15" s="20">
        <v>-4023940</v>
      </c>
      <c r="F15" s="21">
        <v>-2714950</v>
      </c>
      <c r="G15" s="19">
        <v>-3014950</v>
      </c>
      <c r="H15" s="20">
        <v>-3014950</v>
      </c>
      <c r="I15" s="22">
        <v>-8063255</v>
      </c>
      <c r="J15" s="23">
        <v>-6448030</v>
      </c>
      <c r="K15" s="19">
        <v>-12203350</v>
      </c>
      <c r="L15" s="20">
        <v>-13682610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-9000</v>
      </c>
      <c r="F16" s="21">
        <v>-30000</v>
      </c>
      <c r="G16" s="19">
        <v>-30000</v>
      </c>
      <c r="H16" s="20">
        <v>-30000</v>
      </c>
      <c r="I16" s="22">
        <v>-53575</v>
      </c>
      <c r="J16" s="23">
        <v>-31000</v>
      </c>
      <c r="K16" s="19">
        <v>-31500</v>
      </c>
      <c r="L16" s="20">
        <v>-32000</v>
      </c>
    </row>
    <row r="17" spans="1:12" ht="12.75">
      <c r="A17" s="25" t="s">
        <v>32</v>
      </c>
      <c r="B17" s="26"/>
      <c r="C17" s="27">
        <f>SUM(C6:C16)</f>
        <v>77265702</v>
      </c>
      <c r="D17" s="27">
        <f aca="true" t="shared" si="0" ref="D17:L17">SUM(D6:D16)</f>
        <v>78498934</v>
      </c>
      <c r="E17" s="28">
        <f t="shared" si="0"/>
        <v>-755399033</v>
      </c>
      <c r="F17" s="29">
        <f t="shared" si="0"/>
        <v>-905977850</v>
      </c>
      <c r="G17" s="27">
        <f t="shared" si="0"/>
        <v>-920818950</v>
      </c>
      <c r="H17" s="30">
        <f t="shared" si="0"/>
        <v>-920818950</v>
      </c>
      <c r="I17" s="29">
        <f t="shared" si="0"/>
        <v>-860530450</v>
      </c>
      <c r="J17" s="31">
        <f t="shared" si="0"/>
        <v>-1074540525</v>
      </c>
      <c r="K17" s="27">
        <f t="shared" si="0"/>
        <v>-1147110795</v>
      </c>
      <c r="L17" s="28">
        <f t="shared" si="0"/>
        <v>-1204178676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1425535</v>
      </c>
      <c r="D21" s="19">
        <v>1751683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1493000</v>
      </c>
      <c r="D23" s="19">
        <v>1303696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-99267340</v>
      </c>
      <c r="D26" s="19">
        <v>-85973537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-96348805</v>
      </c>
      <c r="D27" s="27">
        <f aca="true" t="shared" si="1" ref="D27:L27">SUM(D21:D26)</f>
        <v>-82918158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9230215</v>
      </c>
      <c r="D32" s="19">
        <v>5112662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1534588</v>
      </c>
      <c r="F33" s="21">
        <v>17665412</v>
      </c>
      <c r="G33" s="39">
        <v>7493783</v>
      </c>
      <c r="H33" s="40">
        <v>7493783</v>
      </c>
      <c r="I33" s="42">
        <v>-25096910</v>
      </c>
      <c r="J33" s="23">
        <v>-400000</v>
      </c>
      <c r="K33" s="19">
        <v>1050000</v>
      </c>
      <c r="L33" s="20">
        <v>1150000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-1163296</v>
      </c>
      <c r="D35" s="19">
        <v>-3244695</v>
      </c>
      <c r="E35" s="20">
        <v>-3671141</v>
      </c>
      <c r="F35" s="21">
        <v>-4288944</v>
      </c>
      <c r="G35" s="19">
        <v>-3257767</v>
      </c>
      <c r="H35" s="20">
        <v>-3257767</v>
      </c>
      <c r="I35" s="22">
        <v>1028351</v>
      </c>
      <c r="J35" s="23">
        <v>-4363878</v>
      </c>
      <c r="K35" s="19">
        <v>-4309893</v>
      </c>
      <c r="L35" s="20">
        <v>-1687253</v>
      </c>
    </row>
    <row r="36" spans="1:12" ht="12.75">
      <c r="A36" s="25" t="s">
        <v>45</v>
      </c>
      <c r="B36" s="26"/>
      <c r="C36" s="27">
        <f>SUM(C31:C35)</f>
        <v>8066919</v>
      </c>
      <c r="D36" s="27">
        <f aca="true" t="shared" si="2" ref="D36:L36">SUM(D31:D35)</f>
        <v>1867967</v>
      </c>
      <c r="E36" s="28">
        <f t="shared" si="2"/>
        <v>-2136553</v>
      </c>
      <c r="F36" s="29">
        <f t="shared" si="2"/>
        <v>13376468</v>
      </c>
      <c r="G36" s="27">
        <f t="shared" si="2"/>
        <v>4236016</v>
      </c>
      <c r="H36" s="28">
        <f t="shared" si="2"/>
        <v>4236016</v>
      </c>
      <c r="I36" s="30">
        <f t="shared" si="2"/>
        <v>-24068559</v>
      </c>
      <c r="J36" s="31">
        <f t="shared" si="2"/>
        <v>-4763878</v>
      </c>
      <c r="K36" s="27">
        <f t="shared" si="2"/>
        <v>-3259893</v>
      </c>
      <c r="L36" s="28">
        <f t="shared" si="2"/>
        <v>-537253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-11016184</v>
      </c>
      <c r="D38" s="33">
        <f aca="true" t="shared" si="3" ref="D38:L38">+D17+D27+D36</f>
        <v>-2551257</v>
      </c>
      <c r="E38" s="34">
        <f t="shared" si="3"/>
        <v>-757535586</v>
      </c>
      <c r="F38" s="35">
        <f t="shared" si="3"/>
        <v>-892601382</v>
      </c>
      <c r="G38" s="33">
        <f t="shared" si="3"/>
        <v>-916582934</v>
      </c>
      <c r="H38" s="34">
        <f t="shared" si="3"/>
        <v>-916582934</v>
      </c>
      <c r="I38" s="36">
        <f t="shared" si="3"/>
        <v>-884599009</v>
      </c>
      <c r="J38" s="37">
        <f t="shared" si="3"/>
        <v>-1079304403</v>
      </c>
      <c r="K38" s="33">
        <f t="shared" si="3"/>
        <v>-1150370688</v>
      </c>
      <c r="L38" s="34">
        <f t="shared" si="3"/>
        <v>-1204715929</v>
      </c>
    </row>
    <row r="39" spans="1:12" ht="12.75">
      <c r="A39" s="24" t="s">
        <v>47</v>
      </c>
      <c r="B39" s="18" t="s">
        <v>48</v>
      </c>
      <c r="C39" s="33">
        <v>26194963</v>
      </c>
      <c r="D39" s="33">
        <v>15178853</v>
      </c>
      <c r="E39" s="34">
        <v>34312</v>
      </c>
      <c r="F39" s="35">
        <v>2912595</v>
      </c>
      <c r="G39" s="33">
        <v>17522880</v>
      </c>
      <c r="H39" s="34">
        <v>17522880</v>
      </c>
      <c r="I39" s="36">
        <v>0</v>
      </c>
      <c r="J39" s="37">
        <v>36618678</v>
      </c>
      <c r="K39" s="33">
        <v>34179678</v>
      </c>
      <c r="L39" s="34">
        <v>30704678</v>
      </c>
    </row>
    <row r="40" spans="1:12" ht="12.75">
      <c r="A40" s="43" t="s">
        <v>49</v>
      </c>
      <c r="B40" s="44" t="s">
        <v>48</v>
      </c>
      <c r="C40" s="45">
        <f>+C38+C39</f>
        <v>15178779</v>
      </c>
      <c r="D40" s="45">
        <f aca="true" t="shared" si="4" ref="D40:L40">+D38+D39</f>
        <v>12627596</v>
      </c>
      <c r="E40" s="46">
        <f t="shared" si="4"/>
        <v>-757501274</v>
      </c>
      <c r="F40" s="47">
        <f t="shared" si="4"/>
        <v>-889688787</v>
      </c>
      <c r="G40" s="45">
        <f t="shared" si="4"/>
        <v>-899060054</v>
      </c>
      <c r="H40" s="46">
        <f t="shared" si="4"/>
        <v>-899060054</v>
      </c>
      <c r="I40" s="48">
        <f t="shared" si="4"/>
        <v>-884599009</v>
      </c>
      <c r="J40" s="49">
        <f t="shared" si="4"/>
        <v>-1042685725</v>
      </c>
      <c r="K40" s="45">
        <f t="shared" si="4"/>
        <v>-1116191010</v>
      </c>
      <c r="L40" s="46">
        <f t="shared" si="4"/>
        <v>-1174011251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14153984</v>
      </c>
      <c r="D7" s="19">
        <v>92132699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2950700</v>
      </c>
      <c r="D8" s="19">
        <v>4936043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97908171</v>
      </c>
      <c r="D9" s="19">
        <v>87186785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3266880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26053407</v>
      </c>
      <c r="D11" s="19">
        <v>23729805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-110993990</v>
      </c>
      <c r="D14" s="19">
        <v>-157031358</v>
      </c>
      <c r="E14" s="20">
        <v>-108445932</v>
      </c>
      <c r="F14" s="21">
        <v>-159297947</v>
      </c>
      <c r="G14" s="19">
        <v>-159297947</v>
      </c>
      <c r="H14" s="20">
        <v>-159297947</v>
      </c>
      <c r="I14" s="22">
        <v>-39307648</v>
      </c>
      <c r="J14" s="23">
        <v>-186412705</v>
      </c>
      <c r="K14" s="19">
        <v>-198263166</v>
      </c>
      <c r="L14" s="20">
        <v>-210890147</v>
      </c>
    </row>
    <row r="15" spans="1:12" ht="12.75">
      <c r="A15" s="24" t="s">
        <v>30</v>
      </c>
      <c r="B15" s="18"/>
      <c r="C15" s="19">
        <v>-23762723</v>
      </c>
      <c r="D15" s="19">
        <v>-42519369</v>
      </c>
      <c r="E15" s="20">
        <v>-20142389</v>
      </c>
      <c r="F15" s="21">
        <v>-3000000</v>
      </c>
      <c r="G15" s="19">
        <v>-3000000</v>
      </c>
      <c r="H15" s="20">
        <v>-3000000</v>
      </c>
      <c r="I15" s="22">
        <v>-8679631</v>
      </c>
      <c r="J15" s="23">
        <v>-7349200</v>
      </c>
      <c r="K15" s="19">
        <v>-7731358</v>
      </c>
      <c r="L15" s="20">
        <v>-8133389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-34031</v>
      </c>
      <c r="F16" s="21">
        <v>0</v>
      </c>
      <c r="G16" s="19">
        <v>0</v>
      </c>
      <c r="H16" s="20">
        <v>0</v>
      </c>
      <c r="I16" s="22">
        <v>0</v>
      </c>
      <c r="J16" s="23">
        <v>-2900000</v>
      </c>
      <c r="K16" s="19">
        <v>-3074000</v>
      </c>
      <c r="L16" s="20">
        <v>-3258440</v>
      </c>
    </row>
    <row r="17" spans="1:12" ht="12.75">
      <c r="A17" s="25" t="s">
        <v>32</v>
      </c>
      <c r="B17" s="26"/>
      <c r="C17" s="27">
        <f>SUM(C6:C16)</f>
        <v>9576429</v>
      </c>
      <c r="D17" s="27">
        <f aca="true" t="shared" si="0" ref="D17:L17">SUM(D6:D16)</f>
        <v>8434605</v>
      </c>
      <c r="E17" s="28">
        <f t="shared" si="0"/>
        <v>-128622352</v>
      </c>
      <c r="F17" s="29">
        <f t="shared" si="0"/>
        <v>-162297947</v>
      </c>
      <c r="G17" s="27">
        <f t="shared" si="0"/>
        <v>-162297947</v>
      </c>
      <c r="H17" s="30">
        <f t="shared" si="0"/>
        <v>-162297947</v>
      </c>
      <c r="I17" s="29">
        <f t="shared" si="0"/>
        <v>-47987279</v>
      </c>
      <c r="J17" s="31">
        <f t="shared" si="0"/>
        <v>-196661905</v>
      </c>
      <c r="K17" s="27">
        <f t="shared" si="0"/>
        <v>-209068524</v>
      </c>
      <c r="L17" s="28">
        <f t="shared" si="0"/>
        <v>-222281976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-636500</v>
      </c>
      <c r="J23" s="41">
        <v>-444500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-9031915</v>
      </c>
      <c r="D26" s="19">
        <v>-6900291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-9031915</v>
      </c>
      <c r="D27" s="27">
        <f aca="true" t="shared" si="1" ref="D27:L27">SUM(D21:D26)</f>
        <v>-6900291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-636500</v>
      </c>
      <c r="J27" s="31">
        <f t="shared" si="1"/>
        <v>-444500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1936</v>
      </c>
      <c r="F33" s="21">
        <v>-75311847</v>
      </c>
      <c r="G33" s="39">
        <v>0</v>
      </c>
      <c r="H33" s="40">
        <v>0</v>
      </c>
      <c r="I33" s="42">
        <v>76816906</v>
      </c>
      <c r="J33" s="23">
        <v>75875883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-529097</v>
      </c>
      <c r="D35" s="19">
        <v>-544391</v>
      </c>
      <c r="E35" s="20">
        <v>0</v>
      </c>
      <c r="F35" s="21">
        <v>-858108</v>
      </c>
      <c r="G35" s="19">
        <v>-858108</v>
      </c>
      <c r="H35" s="20">
        <v>-858108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-529097</v>
      </c>
      <c r="D36" s="27">
        <f aca="true" t="shared" si="2" ref="D36:L36">SUM(D31:D35)</f>
        <v>-544391</v>
      </c>
      <c r="E36" s="28">
        <f t="shared" si="2"/>
        <v>1936</v>
      </c>
      <c r="F36" s="29">
        <f t="shared" si="2"/>
        <v>-76169955</v>
      </c>
      <c r="G36" s="27">
        <f t="shared" si="2"/>
        <v>-858108</v>
      </c>
      <c r="H36" s="28">
        <f t="shared" si="2"/>
        <v>-858108</v>
      </c>
      <c r="I36" s="30">
        <f t="shared" si="2"/>
        <v>76816906</v>
      </c>
      <c r="J36" s="31">
        <f t="shared" si="2"/>
        <v>75875883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15417</v>
      </c>
      <c r="D38" s="33">
        <f aca="true" t="shared" si="3" ref="D38:L38">+D17+D27+D36</f>
        <v>989923</v>
      </c>
      <c r="E38" s="34">
        <f t="shared" si="3"/>
        <v>-128620416</v>
      </c>
      <c r="F38" s="35">
        <f t="shared" si="3"/>
        <v>-238467902</v>
      </c>
      <c r="G38" s="33">
        <f t="shared" si="3"/>
        <v>-163156055</v>
      </c>
      <c r="H38" s="34">
        <f t="shared" si="3"/>
        <v>-163156055</v>
      </c>
      <c r="I38" s="36">
        <f t="shared" si="3"/>
        <v>28193127</v>
      </c>
      <c r="J38" s="37">
        <f t="shared" si="3"/>
        <v>-121230522</v>
      </c>
      <c r="K38" s="33">
        <f t="shared" si="3"/>
        <v>-209068524</v>
      </c>
      <c r="L38" s="34">
        <f t="shared" si="3"/>
        <v>-222281976</v>
      </c>
    </row>
    <row r="39" spans="1:12" ht="12.75">
      <c r="A39" s="24" t="s">
        <v>47</v>
      </c>
      <c r="B39" s="18" t="s">
        <v>48</v>
      </c>
      <c r="C39" s="33">
        <v>619928</v>
      </c>
      <c r="D39" s="33">
        <v>635345</v>
      </c>
      <c r="E39" s="34">
        <v>0</v>
      </c>
      <c r="F39" s="35">
        <v>-30720000</v>
      </c>
      <c r="G39" s="33">
        <v>-30720000</v>
      </c>
      <c r="H39" s="34">
        <v>-30720000</v>
      </c>
      <c r="I39" s="36">
        <v>2971796</v>
      </c>
      <c r="J39" s="37">
        <v>3399797</v>
      </c>
      <c r="K39" s="33">
        <v>14646314</v>
      </c>
      <c r="L39" s="34">
        <v>22015096</v>
      </c>
    </row>
    <row r="40" spans="1:12" ht="12.75">
      <c r="A40" s="43" t="s">
        <v>49</v>
      </c>
      <c r="B40" s="44" t="s">
        <v>48</v>
      </c>
      <c r="C40" s="45">
        <f>+C38+C39</f>
        <v>635345</v>
      </c>
      <c r="D40" s="45">
        <f aca="true" t="shared" si="4" ref="D40:L40">+D38+D39</f>
        <v>1625268</v>
      </c>
      <c r="E40" s="46">
        <f t="shared" si="4"/>
        <v>-128620416</v>
      </c>
      <c r="F40" s="47">
        <f t="shared" si="4"/>
        <v>-269187902</v>
      </c>
      <c r="G40" s="45">
        <f t="shared" si="4"/>
        <v>-193876055</v>
      </c>
      <c r="H40" s="46">
        <f t="shared" si="4"/>
        <v>-193876055</v>
      </c>
      <c r="I40" s="48">
        <f t="shared" si="4"/>
        <v>31164923</v>
      </c>
      <c r="J40" s="49">
        <f t="shared" si="4"/>
        <v>-117830725</v>
      </c>
      <c r="K40" s="45">
        <f t="shared" si="4"/>
        <v>-194422210</v>
      </c>
      <c r="L40" s="46">
        <f t="shared" si="4"/>
        <v>-200266880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1788710</v>
      </c>
      <c r="D8" s="19">
        <v>1728059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145367031</v>
      </c>
      <c r="D9" s="19">
        <v>145706632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7989415</v>
      </c>
      <c r="D11" s="19">
        <v>6731631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-176517822</v>
      </c>
      <c r="D14" s="19">
        <v>-158378279</v>
      </c>
      <c r="E14" s="20">
        <v>-141060332</v>
      </c>
      <c r="F14" s="21">
        <v>-150505160</v>
      </c>
      <c r="G14" s="19">
        <v>-147493840</v>
      </c>
      <c r="H14" s="20">
        <v>-147493840</v>
      </c>
      <c r="I14" s="22">
        <v>-168303591</v>
      </c>
      <c r="J14" s="23">
        <v>-161682000</v>
      </c>
      <c r="K14" s="19">
        <v>-168663895</v>
      </c>
      <c r="L14" s="20">
        <v>-176806570</v>
      </c>
    </row>
    <row r="15" spans="1:12" ht="12.75">
      <c r="A15" s="24" t="s">
        <v>30</v>
      </c>
      <c r="B15" s="18"/>
      <c r="C15" s="19">
        <v>0</v>
      </c>
      <c r="D15" s="19">
        <v>0</v>
      </c>
      <c r="E15" s="20">
        <v>0</v>
      </c>
      <c r="F15" s="21">
        <v>0</v>
      </c>
      <c r="G15" s="19">
        <v>0</v>
      </c>
      <c r="H15" s="20">
        <v>0</v>
      </c>
      <c r="I15" s="22">
        <v>0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-3</v>
      </c>
      <c r="D16" s="19">
        <v>0</v>
      </c>
      <c r="E16" s="20">
        <v>-3737389</v>
      </c>
      <c r="F16" s="21">
        <v>-2550000</v>
      </c>
      <c r="G16" s="19">
        <v>-2550000</v>
      </c>
      <c r="H16" s="20">
        <v>-2550000</v>
      </c>
      <c r="I16" s="22">
        <v>-1352253</v>
      </c>
      <c r="J16" s="23">
        <v>-1400000</v>
      </c>
      <c r="K16" s="19">
        <v>-1303000</v>
      </c>
      <c r="L16" s="20">
        <v>-1306000</v>
      </c>
    </row>
    <row r="17" spans="1:12" ht="12.75">
      <c r="A17" s="25" t="s">
        <v>32</v>
      </c>
      <c r="B17" s="26"/>
      <c r="C17" s="27">
        <f>SUM(C6:C16)</f>
        <v>-21372669</v>
      </c>
      <c r="D17" s="27">
        <f aca="true" t="shared" si="0" ref="D17:L17">SUM(D6:D16)</f>
        <v>-4211957</v>
      </c>
      <c r="E17" s="28">
        <f t="shared" si="0"/>
        <v>-144797721</v>
      </c>
      <c r="F17" s="29">
        <f t="shared" si="0"/>
        <v>-153055160</v>
      </c>
      <c r="G17" s="27">
        <f t="shared" si="0"/>
        <v>-150043840</v>
      </c>
      <c r="H17" s="30">
        <f t="shared" si="0"/>
        <v>-150043840</v>
      </c>
      <c r="I17" s="29">
        <f t="shared" si="0"/>
        <v>-169655844</v>
      </c>
      <c r="J17" s="31">
        <f t="shared" si="0"/>
        <v>-163082000</v>
      </c>
      <c r="K17" s="27">
        <f t="shared" si="0"/>
        <v>-169966895</v>
      </c>
      <c r="L17" s="28">
        <f t="shared" si="0"/>
        <v>-178112570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-21372669</v>
      </c>
      <c r="D26" s="19">
        <v>-4211957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-21372669</v>
      </c>
      <c r="D27" s="27">
        <f aca="true" t="shared" si="1" ref="D27:L27">SUM(D21:D26)</f>
        <v>-4211957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-42745338</v>
      </c>
      <c r="D38" s="33">
        <f aca="true" t="shared" si="3" ref="D38:L38">+D17+D27+D36</f>
        <v>-8423914</v>
      </c>
      <c r="E38" s="34">
        <f t="shared" si="3"/>
        <v>-144797721</v>
      </c>
      <c r="F38" s="35">
        <f t="shared" si="3"/>
        <v>-153055160</v>
      </c>
      <c r="G38" s="33">
        <f t="shared" si="3"/>
        <v>-150043840</v>
      </c>
      <c r="H38" s="34">
        <f t="shared" si="3"/>
        <v>-150043840</v>
      </c>
      <c r="I38" s="36">
        <f t="shared" si="3"/>
        <v>-169655844</v>
      </c>
      <c r="J38" s="37">
        <f t="shared" si="3"/>
        <v>-163082000</v>
      </c>
      <c r="K38" s="33">
        <f t="shared" si="3"/>
        <v>-169966895</v>
      </c>
      <c r="L38" s="34">
        <f t="shared" si="3"/>
        <v>-178112570</v>
      </c>
    </row>
    <row r="39" spans="1:12" ht="12.75">
      <c r="A39" s="24" t="s">
        <v>47</v>
      </c>
      <c r="B39" s="18" t="s">
        <v>48</v>
      </c>
      <c r="C39" s="33">
        <v>87149000</v>
      </c>
      <c r="D39" s="33">
        <v>87647000</v>
      </c>
      <c r="E39" s="34">
        <v>66444222</v>
      </c>
      <c r="F39" s="35">
        <v>0</v>
      </c>
      <c r="G39" s="33">
        <v>0</v>
      </c>
      <c r="H39" s="34">
        <v>0</v>
      </c>
      <c r="I39" s="36">
        <v>89401594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44403662</v>
      </c>
      <c r="D40" s="45">
        <f aca="true" t="shared" si="4" ref="D40:L40">+D38+D39</f>
        <v>79223086</v>
      </c>
      <c r="E40" s="46">
        <f t="shared" si="4"/>
        <v>-78353499</v>
      </c>
      <c r="F40" s="47">
        <f t="shared" si="4"/>
        <v>-153055160</v>
      </c>
      <c r="G40" s="45">
        <f t="shared" si="4"/>
        <v>-150043840</v>
      </c>
      <c r="H40" s="46">
        <f t="shared" si="4"/>
        <v>-150043840</v>
      </c>
      <c r="I40" s="48">
        <f t="shared" si="4"/>
        <v>-80254250</v>
      </c>
      <c r="J40" s="49">
        <f t="shared" si="4"/>
        <v>-163082000</v>
      </c>
      <c r="K40" s="45">
        <f t="shared" si="4"/>
        <v>-169966895</v>
      </c>
      <c r="L40" s="46">
        <f t="shared" si="4"/>
        <v>-178112570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5112134</v>
      </c>
      <c r="D6" s="19">
        <v>3917157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29996122</v>
      </c>
      <c r="D7" s="19">
        <v>19320077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504886</v>
      </c>
      <c r="D8" s="19">
        <v>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53514000</v>
      </c>
      <c r="D9" s="19">
        <v>70226249</v>
      </c>
      <c r="E9" s="20">
        <v>0</v>
      </c>
      <c r="F9" s="21">
        <v>0</v>
      </c>
      <c r="G9" s="19">
        <v>0</v>
      </c>
      <c r="H9" s="20">
        <v>0</v>
      </c>
      <c r="I9" s="22">
        <v>2505014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18444199</v>
      </c>
      <c r="D10" s="19">
        <v>55528753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231731</v>
      </c>
      <c r="D11" s="19">
        <v>578992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6866</v>
      </c>
      <c r="D12" s="19">
        <v>1369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-97492812</v>
      </c>
      <c r="D14" s="19">
        <v>-84693557</v>
      </c>
      <c r="E14" s="20">
        <v>-1012019379</v>
      </c>
      <c r="F14" s="21">
        <v>-122528511</v>
      </c>
      <c r="G14" s="19">
        <v>-108985956</v>
      </c>
      <c r="H14" s="20">
        <v>-108985956</v>
      </c>
      <c r="I14" s="22">
        <v>-31005287</v>
      </c>
      <c r="J14" s="23">
        <v>-120070294</v>
      </c>
      <c r="K14" s="19">
        <v>-125527120</v>
      </c>
      <c r="L14" s="20">
        <v>-130324880</v>
      </c>
    </row>
    <row r="15" spans="1:12" ht="12.75">
      <c r="A15" s="24" t="s">
        <v>30</v>
      </c>
      <c r="B15" s="18"/>
      <c r="C15" s="19">
        <v>-1552213</v>
      </c>
      <c r="D15" s="19">
        <v>-1290767</v>
      </c>
      <c r="E15" s="20">
        <v>-2334854</v>
      </c>
      <c r="F15" s="21">
        <v>-53000</v>
      </c>
      <c r="G15" s="19">
        <v>-400000</v>
      </c>
      <c r="H15" s="20">
        <v>-400000</v>
      </c>
      <c r="I15" s="22">
        <v>-645756</v>
      </c>
      <c r="J15" s="23">
        <v>-600000</v>
      </c>
      <c r="K15" s="19">
        <v>-631200</v>
      </c>
      <c r="L15" s="20">
        <v>-665285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8764913</v>
      </c>
      <c r="D17" s="27">
        <f aca="true" t="shared" si="0" ref="D17:L17">SUM(D6:D16)</f>
        <v>63588273</v>
      </c>
      <c r="E17" s="28">
        <f t="shared" si="0"/>
        <v>-1014354233</v>
      </c>
      <c r="F17" s="29">
        <f t="shared" si="0"/>
        <v>-122581511</v>
      </c>
      <c r="G17" s="27">
        <f t="shared" si="0"/>
        <v>-109385956</v>
      </c>
      <c r="H17" s="30">
        <f t="shared" si="0"/>
        <v>-109385956</v>
      </c>
      <c r="I17" s="29">
        <f t="shared" si="0"/>
        <v>-29146029</v>
      </c>
      <c r="J17" s="31">
        <f t="shared" si="0"/>
        <v>-120670294</v>
      </c>
      <c r="K17" s="27">
        <f t="shared" si="0"/>
        <v>-126158320</v>
      </c>
      <c r="L17" s="28">
        <f t="shared" si="0"/>
        <v>-130990165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115447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12019937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-23160288</v>
      </c>
      <c r="D26" s="19">
        <v>-63533644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-11140351</v>
      </c>
      <c r="D27" s="27">
        <f aca="true" t="shared" si="1" ref="D27:L27">SUM(D21:D26)</f>
        <v>-63418197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9733907</v>
      </c>
      <c r="F33" s="21">
        <v>-9733907</v>
      </c>
      <c r="G33" s="39">
        <v>0</v>
      </c>
      <c r="H33" s="40">
        <v>0</v>
      </c>
      <c r="I33" s="42">
        <v>13598</v>
      </c>
      <c r="J33" s="23">
        <v>57397</v>
      </c>
      <c r="K33" s="19">
        <v>-57397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-92402</v>
      </c>
      <c r="D35" s="19">
        <v>-286891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-92402</v>
      </c>
      <c r="D36" s="27">
        <f aca="true" t="shared" si="2" ref="D36:L36">SUM(D31:D35)</f>
        <v>-286891</v>
      </c>
      <c r="E36" s="28">
        <f t="shared" si="2"/>
        <v>9733907</v>
      </c>
      <c r="F36" s="29">
        <f t="shared" si="2"/>
        <v>-9733907</v>
      </c>
      <c r="G36" s="27">
        <f t="shared" si="2"/>
        <v>0</v>
      </c>
      <c r="H36" s="28">
        <f t="shared" si="2"/>
        <v>0</v>
      </c>
      <c r="I36" s="30">
        <f t="shared" si="2"/>
        <v>13598</v>
      </c>
      <c r="J36" s="31">
        <f t="shared" si="2"/>
        <v>57397</v>
      </c>
      <c r="K36" s="27">
        <f t="shared" si="2"/>
        <v>-57397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-2467840</v>
      </c>
      <c r="D38" s="33">
        <f aca="true" t="shared" si="3" ref="D38:L38">+D17+D27+D36</f>
        <v>-116815</v>
      </c>
      <c r="E38" s="34">
        <f t="shared" si="3"/>
        <v>-1004620326</v>
      </c>
      <c r="F38" s="35">
        <f t="shared" si="3"/>
        <v>-132315418</v>
      </c>
      <c r="G38" s="33">
        <f t="shared" si="3"/>
        <v>-109385956</v>
      </c>
      <c r="H38" s="34">
        <f t="shared" si="3"/>
        <v>-109385956</v>
      </c>
      <c r="I38" s="36">
        <f t="shared" si="3"/>
        <v>-29132431</v>
      </c>
      <c r="J38" s="37">
        <f t="shared" si="3"/>
        <v>-120612897</v>
      </c>
      <c r="K38" s="33">
        <f t="shared" si="3"/>
        <v>-126215717</v>
      </c>
      <c r="L38" s="34">
        <f t="shared" si="3"/>
        <v>-130990165</v>
      </c>
    </row>
    <row r="39" spans="1:12" ht="12.75">
      <c r="A39" s="24" t="s">
        <v>47</v>
      </c>
      <c r="B39" s="18" t="s">
        <v>48</v>
      </c>
      <c r="C39" s="33">
        <v>3194564</v>
      </c>
      <c r="D39" s="33">
        <v>729726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726724</v>
      </c>
      <c r="D40" s="45">
        <f aca="true" t="shared" si="4" ref="D40:L40">+D38+D39</f>
        <v>612911</v>
      </c>
      <c r="E40" s="46">
        <f t="shared" si="4"/>
        <v>-1004620326</v>
      </c>
      <c r="F40" s="47">
        <f t="shared" si="4"/>
        <v>-132315418</v>
      </c>
      <c r="G40" s="45">
        <f t="shared" si="4"/>
        <v>-109385956</v>
      </c>
      <c r="H40" s="46">
        <f t="shared" si="4"/>
        <v>-109385956</v>
      </c>
      <c r="I40" s="48">
        <f t="shared" si="4"/>
        <v>-29132431</v>
      </c>
      <c r="J40" s="49">
        <f t="shared" si="4"/>
        <v>-120612897</v>
      </c>
      <c r="K40" s="45">
        <f t="shared" si="4"/>
        <v>-126215717</v>
      </c>
      <c r="L40" s="46">
        <f t="shared" si="4"/>
        <v>-130990165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67039565</v>
      </c>
      <c r="D7" s="19">
        <v>88206815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91695779</v>
      </c>
      <c r="D9" s="19">
        <v>75093258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45539000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9636481</v>
      </c>
      <c r="D11" s="19">
        <v>12990602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-145346858</v>
      </c>
      <c r="D14" s="19">
        <v>-163818162</v>
      </c>
      <c r="E14" s="20">
        <v>-213593270</v>
      </c>
      <c r="F14" s="21">
        <v>-290154143</v>
      </c>
      <c r="G14" s="19">
        <v>-274136711</v>
      </c>
      <c r="H14" s="20">
        <v>-274136711</v>
      </c>
      <c r="I14" s="22">
        <v>-1942561</v>
      </c>
      <c r="J14" s="23">
        <v>-1118691264</v>
      </c>
      <c r="K14" s="19">
        <v>-1189018628</v>
      </c>
      <c r="L14" s="20">
        <v>-1266899443</v>
      </c>
    </row>
    <row r="15" spans="1:12" ht="12.75">
      <c r="A15" s="24" t="s">
        <v>30</v>
      </c>
      <c r="B15" s="18"/>
      <c r="C15" s="19">
        <v>-162922</v>
      </c>
      <c r="D15" s="19">
        <v>-23937441</v>
      </c>
      <c r="E15" s="20">
        <v>-26244115</v>
      </c>
      <c r="F15" s="21">
        <v>0</v>
      </c>
      <c r="G15" s="19">
        <v>0</v>
      </c>
      <c r="H15" s="20">
        <v>0</v>
      </c>
      <c r="I15" s="22">
        <v>0</v>
      </c>
      <c r="J15" s="23">
        <v>-24</v>
      </c>
      <c r="K15" s="19">
        <v>-2</v>
      </c>
      <c r="L15" s="20">
        <v>-2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-32880</v>
      </c>
      <c r="J16" s="23">
        <v>-1186000</v>
      </c>
      <c r="K16" s="19">
        <v>-1263090</v>
      </c>
      <c r="L16" s="20">
        <v>-1345823</v>
      </c>
    </row>
    <row r="17" spans="1:12" ht="12.75">
      <c r="A17" s="25" t="s">
        <v>32</v>
      </c>
      <c r="B17" s="26"/>
      <c r="C17" s="27">
        <f>SUM(C6:C16)</f>
        <v>22862045</v>
      </c>
      <c r="D17" s="27">
        <f aca="true" t="shared" si="0" ref="D17:L17">SUM(D6:D16)</f>
        <v>34074072</v>
      </c>
      <c r="E17" s="28">
        <f t="shared" si="0"/>
        <v>-239837385</v>
      </c>
      <c r="F17" s="29">
        <f t="shared" si="0"/>
        <v>-290154143</v>
      </c>
      <c r="G17" s="27">
        <f t="shared" si="0"/>
        <v>-274136711</v>
      </c>
      <c r="H17" s="30">
        <f t="shared" si="0"/>
        <v>-274136711</v>
      </c>
      <c r="I17" s="29">
        <f t="shared" si="0"/>
        <v>-1975441</v>
      </c>
      <c r="J17" s="31">
        <f t="shared" si="0"/>
        <v>-1119877288</v>
      </c>
      <c r="K17" s="27">
        <f t="shared" si="0"/>
        <v>-1190281720</v>
      </c>
      <c r="L17" s="28">
        <f t="shared" si="0"/>
        <v>-1268245268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1499689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418853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-26369067</v>
      </c>
      <c r="D26" s="19">
        <v>-32745967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-24869378</v>
      </c>
      <c r="D27" s="27">
        <f aca="true" t="shared" si="1" ref="D27:L27">SUM(D21:D26)</f>
        <v>-32745967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418853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3634923</v>
      </c>
      <c r="F33" s="21">
        <v>-3634851</v>
      </c>
      <c r="G33" s="39">
        <v>-4042122</v>
      </c>
      <c r="H33" s="40">
        <v>-4042122</v>
      </c>
      <c r="I33" s="42">
        <v>4042050</v>
      </c>
      <c r="J33" s="23">
        <v>4042194</v>
      </c>
      <c r="K33" s="19">
        <v>-132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-179930</v>
      </c>
      <c r="D35" s="19">
        <v>-179926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-179930</v>
      </c>
      <c r="D36" s="27">
        <f aca="true" t="shared" si="2" ref="D36:L36">SUM(D31:D35)</f>
        <v>-179926</v>
      </c>
      <c r="E36" s="28">
        <f t="shared" si="2"/>
        <v>3634923</v>
      </c>
      <c r="F36" s="29">
        <f t="shared" si="2"/>
        <v>-3634851</v>
      </c>
      <c r="G36" s="27">
        <f t="shared" si="2"/>
        <v>-4042122</v>
      </c>
      <c r="H36" s="28">
        <f t="shared" si="2"/>
        <v>-4042122</v>
      </c>
      <c r="I36" s="30">
        <f t="shared" si="2"/>
        <v>4042050</v>
      </c>
      <c r="J36" s="31">
        <f t="shared" si="2"/>
        <v>4042194</v>
      </c>
      <c r="K36" s="27">
        <f t="shared" si="2"/>
        <v>-132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-2187263</v>
      </c>
      <c r="D38" s="33">
        <f aca="true" t="shared" si="3" ref="D38:L38">+D17+D27+D36</f>
        <v>1148179</v>
      </c>
      <c r="E38" s="34">
        <f t="shared" si="3"/>
        <v>-236202462</v>
      </c>
      <c r="F38" s="35">
        <f t="shared" si="3"/>
        <v>-293788994</v>
      </c>
      <c r="G38" s="33">
        <f t="shared" si="3"/>
        <v>-278178833</v>
      </c>
      <c r="H38" s="34">
        <f t="shared" si="3"/>
        <v>-278178833</v>
      </c>
      <c r="I38" s="36">
        <f t="shared" si="3"/>
        <v>2485462</v>
      </c>
      <c r="J38" s="37">
        <f t="shared" si="3"/>
        <v>-1115835094</v>
      </c>
      <c r="K38" s="33">
        <f t="shared" si="3"/>
        <v>-1190281852</v>
      </c>
      <c r="L38" s="34">
        <f t="shared" si="3"/>
        <v>-1268245268</v>
      </c>
    </row>
    <row r="39" spans="1:12" ht="12.75">
      <c r="A39" s="24" t="s">
        <v>47</v>
      </c>
      <c r="B39" s="18" t="s">
        <v>48</v>
      </c>
      <c r="C39" s="33">
        <v>3099828</v>
      </c>
      <c r="D39" s="33">
        <v>912567</v>
      </c>
      <c r="E39" s="34">
        <v>0</v>
      </c>
      <c r="F39" s="35">
        <v>180</v>
      </c>
      <c r="G39" s="33">
        <v>180</v>
      </c>
      <c r="H39" s="34">
        <v>180</v>
      </c>
      <c r="I39" s="36">
        <v>52323189</v>
      </c>
      <c r="J39" s="37">
        <v>48</v>
      </c>
      <c r="K39" s="33">
        <v>4</v>
      </c>
      <c r="L39" s="34">
        <v>4</v>
      </c>
    </row>
    <row r="40" spans="1:12" ht="12.75">
      <c r="A40" s="43" t="s">
        <v>49</v>
      </c>
      <c r="B40" s="44" t="s">
        <v>48</v>
      </c>
      <c r="C40" s="45">
        <f>+C38+C39</f>
        <v>912565</v>
      </c>
      <c r="D40" s="45">
        <f aca="true" t="shared" si="4" ref="D40:L40">+D38+D39</f>
        <v>2060746</v>
      </c>
      <c r="E40" s="46">
        <f t="shared" si="4"/>
        <v>-236202462</v>
      </c>
      <c r="F40" s="47">
        <f t="shared" si="4"/>
        <v>-293788814</v>
      </c>
      <c r="G40" s="45">
        <f t="shared" si="4"/>
        <v>-278178653</v>
      </c>
      <c r="H40" s="46">
        <f t="shared" si="4"/>
        <v>-278178653</v>
      </c>
      <c r="I40" s="48">
        <f t="shared" si="4"/>
        <v>54808651</v>
      </c>
      <c r="J40" s="49">
        <f t="shared" si="4"/>
        <v>-1115835046</v>
      </c>
      <c r="K40" s="45">
        <f t="shared" si="4"/>
        <v>-1190281848</v>
      </c>
      <c r="L40" s="46">
        <f t="shared" si="4"/>
        <v>-1268245264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1477118</v>
      </c>
      <c r="E6" s="20">
        <v>0</v>
      </c>
      <c r="F6" s="21">
        <v>11100832</v>
      </c>
      <c r="G6" s="19">
        <v>11100832</v>
      </c>
      <c r="H6" s="20">
        <v>11100832</v>
      </c>
      <c r="I6" s="22">
        <v>3251270</v>
      </c>
      <c r="J6" s="23">
        <v>16316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130499271</v>
      </c>
      <c r="D7" s="19">
        <v>8749088</v>
      </c>
      <c r="E7" s="20">
        <v>0</v>
      </c>
      <c r="F7" s="21">
        <v>71447329</v>
      </c>
      <c r="G7" s="19">
        <v>71447329</v>
      </c>
      <c r="H7" s="20">
        <v>71447329</v>
      </c>
      <c r="I7" s="22">
        <v>3459360</v>
      </c>
      <c r="J7" s="23">
        <v>61126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1136246</v>
      </c>
      <c r="E8" s="20">
        <v>0</v>
      </c>
      <c r="F8" s="21">
        <v>37185332</v>
      </c>
      <c r="G8" s="19">
        <v>37185332</v>
      </c>
      <c r="H8" s="20">
        <v>37185332</v>
      </c>
      <c r="I8" s="22">
        <v>1623772</v>
      </c>
      <c r="J8" s="23">
        <v>54952599</v>
      </c>
      <c r="K8" s="19">
        <v>53329768</v>
      </c>
      <c r="L8" s="20">
        <v>54295967</v>
      </c>
    </row>
    <row r="9" spans="1:12" ht="12.75">
      <c r="A9" s="24" t="s">
        <v>23</v>
      </c>
      <c r="B9" s="18" t="s">
        <v>24</v>
      </c>
      <c r="C9" s="19">
        <v>0</v>
      </c>
      <c r="D9" s="19">
        <v>57655043</v>
      </c>
      <c r="E9" s="20">
        <v>0</v>
      </c>
      <c r="F9" s="21">
        <v>64973000</v>
      </c>
      <c r="G9" s="19">
        <v>64973000</v>
      </c>
      <c r="H9" s="20">
        <v>64973000</v>
      </c>
      <c r="I9" s="22">
        <v>44244337</v>
      </c>
      <c r="J9" s="23">
        <v>72021000</v>
      </c>
      <c r="K9" s="19">
        <v>76698000</v>
      </c>
      <c r="L9" s="20">
        <v>82795000</v>
      </c>
    </row>
    <row r="10" spans="1:12" ht="12.75">
      <c r="A10" s="24" t="s">
        <v>25</v>
      </c>
      <c r="B10" s="18" t="s">
        <v>24</v>
      </c>
      <c r="C10" s="19">
        <v>0</v>
      </c>
      <c r="D10" s="19">
        <v>73130897</v>
      </c>
      <c r="E10" s="20">
        <v>0</v>
      </c>
      <c r="F10" s="21">
        <v>104708000</v>
      </c>
      <c r="G10" s="19">
        <v>104708000</v>
      </c>
      <c r="H10" s="20">
        <v>104708000</v>
      </c>
      <c r="I10" s="22">
        <v>19581000</v>
      </c>
      <c r="J10" s="23">
        <v>80202000</v>
      </c>
      <c r="K10" s="19">
        <v>56714000</v>
      </c>
      <c r="L10" s="20">
        <v>56088000</v>
      </c>
    </row>
    <row r="11" spans="1:12" ht="12.75">
      <c r="A11" s="24" t="s">
        <v>26</v>
      </c>
      <c r="B11" s="18"/>
      <c r="C11" s="19">
        <v>524724</v>
      </c>
      <c r="D11" s="19">
        <v>3660080</v>
      </c>
      <c r="E11" s="20">
        <v>0</v>
      </c>
      <c r="F11" s="21">
        <v>9644792</v>
      </c>
      <c r="G11" s="19">
        <v>9644792</v>
      </c>
      <c r="H11" s="20">
        <v>9644792</v>
      </c>
      <c r="I11" s="22">
        <v>948868</v>
      </c>
      <c r="J11" s="23">
        <v>10223480</v>
      </c>
      <c r="K11" s="19">
        <v>10734654</v>
      </c>
      <c r="L11" s="20">
        <v>11271387</v>
      </c>
    </row>
    <row r="12" spans="1:12" ht="12.75">
      <c r="A12" s="24" t="s">
        <v>27</v>
      </c>
      <c r="B12" s="18"/>
      <c r="C12" s="19">
        <v>9955</v>
      </c>
      <c r="D12" s="19">
        <v>9505</v>
      </c>
      <c r="E12" s="20">
        <v>0</v>
      </c>
      <c r="F12" s="21">
        <v>10000</v>
      </c>
      <c r="G12" s="19">
        <v>10000</v>
      </c>
      <c r="H12" s="20">
        <v>10000</v>
      </c>
      <c r="I12" s="22">
        <v>11818</v>
      </c>
      <c r="J12" s="23">
        <v>10000</v>
      </c>
      <c r="K12" s="19">
        <v>10500</v>
      </c>
      <c r="L12" s="20">
        <v>11025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-53211194</v>
      </c>
      <c r="D14" s="19">
        <v>-88795180</v>
      </c>
      <c r="E14" s="20">
        <v>-131564250</v>
      </c>
      <c r="F14" s="21">
        <v>-143219579</v>
      </c>
      <c r="G14" s="19">
        <v>-143219579</v>
      </c>
      <c r="H14" s="20">
        <v>-143219579</v>
      </c>
      <c r="I14" s="22">
        <v>-145189396</v>
      </c>
      <c r="J14" s="23">
        <v>-160204512</v>
      </c>
      <c r="K14" s="19">
        <v>-165761148</v>
      </c>
      <c r="L14" s="20">
        <v>-174432732</v>
      </c>
    </row>
    <row r="15" spans="1:12" ht="12.75">
      <c r="A15" s="24" t="s">
        <v>30</v>
      </c>
      <c r="B15" s="18"/>
      <c r="C15" s="19">
        <v>-148625</v>
      </c>
      <c r="D15" s="19">
        <v>-7078532</v>
      </c>
      <c r="E15" s="20">
        <v>-7093569</v>
      </c>
      <c r="F15" s="21">
        <v>-4879000</v>
      </c>
      <c r="G15" s="19">
        <v>-4879000</v>
      </c>
      <c r="H15" s="20">
        <v>-4879000</v>
      </c>
      <c r="I15" s="22">
        <v>-9886944</v>
      </c>
      <c r="J15" s="23">
        <v>-5368908</v>
      </c>
      <c r="K15" s="19">
        <v>-5637348</v>
      </c>
      <c r="L15" s="20">
        <v>-5919216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77674131</v>
      </c>
      <c r="D17" s="27">
        <f aca="true" t="shared" si="0" ref="D17:L17">SUM(D6:D16)</f>
        <v>49944265</v>
      </c>
      <c r="E17" s="28">
        <f t="shared" si="0"/>
        <v>-138657819</v>
      </c>
      <c r="F17" s="29">
        <f t="shared" si="0"/>
        <v>150970706</v>
      </c>
      <c r="G17" s="27">
        <f t="shared" si="0"/>
        <v>150970706</v>
      </c>
      <c r="H17" s="30">
        <f t="shared" si="0"/>
        <v>150970706</v>
      </c>
      <c r="I17" s="29">
        <f t="shared" si="0"/>
        <v>-81955915</v>
      </c>
      <c r="J17" s="31">
        <f t="shared" si="0"/>
        <v>51913101</v>
      </c>
      <c r="K17" s="27">
        <f t="shared" si="0"/>
        <v>26088426</v>
      </c>
      <c r="L17" s="28">
        <f t="shared" si="0"/>
        <v>24109431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-40139634</v>
      </c>
      <c r="E21" s="20">
        <v>0</v>
      </c>
      <c r="F21" s="38">
        <v>0</v>
      </c>
      <c r="G21" s="39">
        <v>0</v>
      </c>
      <c r="H21" s="40">
        <v>0</v>
      </c>
      <c r="I21" s="22">
        <v>10000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-394315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-71796711</v>
      </c>
      <c r="D26" s="19">
        <v>0</v>
      </c>
      <c r="E26" s="20">
        <v>0</v>
      </c>
      <c r="F26" s="21">
        <v>-96374600</v>
      </c>
      <c r="G26" s="19">
        <v>-96374600</v>
      </c>
      <c r="H26" s="20">
        <v>-96374600</v>
      </c>
      <c r="I26" s="22">
        <v>-36258685</v>
      </c>
      <c r="J26" s="23">
        <v>-79302450</v>
      </c>
      <c r="K26" s="19">
        <v>-55775200</v>
      </c>
      <c r="L26" s="20">
        <v>-55092800</v>
      </c>
    </row>
    <row r="27" spans="1:12" ht="12.75">
      <c r="A27" s="25" t="s">
        <v>39</v>
      </c>
      <c r="B27" s="26"/>
      <c r="C27" s="27">
        <f>SUM(C21:C26)</f>
        <v>-71796711</v>
      </c>
      <c r="D27" s="27">
        <f aca="true" t="shared" si="1" ref="D27:L27">SUM(D21:D26)</f>
        <v>-40139634</v>
      </c>
      <c r="E27" s="28">
        <f t="shared" si="1"/>
        <v>0</v>
      </c>
      <c r="F27" s="29">
        <f t="shared" si="1"/>
        <v>-96374600</v>
      </c>
      <c r="G27" s="27">
        <f t="shared" si="1"/>
        <v>-96374600</v>
      </c>
      <c r="H27" s="28">
        <f t="shared" si="1"/>
        <v>-96374600</v>
      </c>
      <c r="I27" s="30">
        <f t="shared" si="1"/>
        <v>-36643000</v>
      </c>
      <c r="J27" s="31">
        <f t="shared" si="1"/>
        <v>-79302450</v>
      </c>
      <c r="K27" s="27">
        <f t="shared" si="1"/>
        <v>-55775200</v>
      </c>
      <c r="L27" s="28">
        <f t="shared" si="1"/>
        <v>-55092800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704966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-493667</v>
      </c>
      <c r="D35" s="19">
        <v>-180254</v>
      </c>
      <c r="E35" s="20">
        <v>0</v>
      </c>
      <c r="F35" s="21">
        <v>0</v>
      </c>
      <c r="G35" s="19">
        <v>0</v>
      </c>
      <c r="H35" s="20">
        <v>0</v>
      </c>
      <c r="I35" s="22">
        <v>-492660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-493667</v>
      </c>
      <c r="D36" s="27">
        <f aca="true" t="shared" si="2" ref="D36:L36">SUM(D31:D35)</f>
        <v>-180254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212306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5383753</v>
      </c>
      <c r="D38" s="33">
        <f aca="true" t="shared" si="3" ref="D38:L38">+D17+D27+D36</f>
        <v>9624377</v>
      </c>
      <c r="E38" s="34">
        <f t="shared" si="3"/>
        <v>-138657819</v>
      </c>
      <c r="F38" s="35">
        <f t="shared" si="3"/>
        <v>54596106</v>
      </c>
      <c r="G38" s="33">
        <f t="shared" si="3"/>
        <v>54596106</v>
      </c>
      <c r="H38" s="34">
        <f t="shared" si="3"/>
        <v>54596106</v>
      </c>
      <c r="I38" s="36">
        <f t="shared" si="3"/>
        <v>-118386609</v>
      </c>
      <c r="J38" s="37">
        <f t="shared" si="3"/>
        <v>-27389349</v>
      </c>
      <c r="K38" s="33">
        <f t="shared" si="3"/>
        <v>-29686774</v>
      </c>
      <c r="L38" s="34">
        <f t="shared" si="3"/>
        <v>-30983369</v>
      </c>
    </row>
    <row r="39" spans="1:12" ht="12.75">
      <c r="A39" s="24" t="s">
        <v>47</v>
      </c>
      <c r="B39" s="18" t="s">
        <v>48</v>
      </c>
      <c r="C39" s="33">
        <v>945123</v>
      </c>
      <c r="D39" s="33">
        <v>6328876</v>
      </c>
      <c r="E39" s="34">
        <v>0</v>
      </c>
      <c r="F39" s="35">
        <v>0</v>
      </c>
      <c r="G39" s="33">
        <v>0</v>
      </c>
      <c r="H39" s="34">
        <v>0</v>
      </c>
      <c r="I39" s="36">
        <v>4805313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6328876</v>
      </c>
      <c r="D40" s="45">
        <f aca="true" t="shared" si="4" ref="D40:L40">+D38+D39</f>
        <v>15953253</v>
      </c>
      <c r="E40" s="46">
        <f t="shared" si="4"/>
        <v>-138657819</v>
      </c>
      <c r="F40" s="47">
        <f t="shared" si="4"/>
        <v>54596106</v>
      </c>
      <c r="G40" s="45">
        <f t="shared" si="4"/>
        <v>54596106</v>
      </c>
      <c r="H40" s="46">
        <f t="shared" si="4"/>
        <v>54596106</v>
      </c>
      <c r="I40" s="48">
        <f t="shared" si="4"/>
        <v>-113581296</v>
      </c>
      <c r="J40" s="49">
        <f t="shared" si="4"/>
        <v>-27389349</v>
      </c>
      <c r="K40" s="45">
        <f t="shared" si="4"/>
        <v>-29686774</v>
      </c>
      <c r="L40" s="46">
        <f t="shared" si="4"/>
        <v>-30983369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1454487</v>
      </c>
      <c r="D8" s="19">
        <v>-144417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51838132</v>
      </c>
      <c r="D9" s="19">
        <v>52302759</v>
      </c>
      <c r="E9" s="20">
        <v>7000000</v>
      </c>
      <c r="F9" s="21">
        <v>61893001</v>
      </c>
      <c r="G9" s="19">
        <v>61893001</v>
      </c>
      <c r="H9" s="20">
        <v>61893001</v>
      </c>
      <c r="I9" s="22">
        <v>19106034</v>
      </c>
      <c r="J9" s="23">
        <v>66462999</v>
      </c>
      <c r="K9" s="19">
        <v>53406200</v>
      </c>
      <c r="L9" s="20">
        <v>65851935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2149000</v>
      </c>
      <c r="G10" s="19">
        <v>2149000</v>
      </c>
      <c r="H10" s="20">
        <v>2149000</v>
      </c>
      <c r="I10" s="22">
        <v>0</v>
      </c>
      <c r="J10" s="23">
        <v>2277000</v>
      </c>
      <c r="K10" s="19">
        <v>2287600</v>
      </c>
      <c r="L10" s="20">
        <v>2413000</v>
      </c>
    </row>
    <row r="11" spans="1:12" ht="12.75">
      <c r="A11" s="24" t="s">
        <v>26</v>
      </c>
      <c r="B11" s="18"/>
      <c r="C11" s="19">
        <v>317558</v>
      </c>
      <c r="D11" s="19">
        <v>160418</v>
      </c>
      <c r="E11" s="20">
        <v>63916975</v>
      </c>
      <c r="F11" s="21">
        <v>0</v>
      </c>
      <c r="G11" s="19">
        <v>0</v>
      </c>
      <c r="H11" s="20">
        <v>0</v>
      </c>
      <c r="I11" s="22">
        <v>76214927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-54006648</v>
      </c>
      <c r="D14" s="19">
        <v>-47868079</v>
      </c>
      <c r="E14" s="20">
        <v>-56133780</v>
      </c>
      <c r="F14" s="21">
        <v>-58944384</v>
      </c>
      <c r="G14" s="19">
        <v>-59597266</v>
      </c>
      <c r="H14" s="20">
        <v>-59597266</v>
      </c>
      <c r="I14" s="22">
        <v>-38548726</v>
      </c>
      <c r="J14" s="23">
        <v>-64871832</v>
      </c>
      <c r="K14" s="19">
        <v>-71811436</v>
      </c>
      <c r="L14" s="20">
        <v>-74330740</v>
      </c>
    </row>
    <row r="15" spans="1:12" ht="12.75">
      <c r="A15" s="24" t="s">
        <v>30</v>
      </c>
      <c r="B15" s="18"/>
      <c r="C15" s="19">
        <v>-399800</v>
      </c>
      <c r="D15" s="19">
        <v>-518145</v>
      </c>
      <c r="E15" s="20">
        <v>-357041</v>
      </c>
      <c r="F15" s="21">
        <v>-600000</v>
      </c>
      <c r="G15" s="19">
        <v>-450000</v>
      </c>
      <c r="H15" s="20">
        <v>-450000</v>
      </c>
      <c r="I15" s="22">
        <v>-562127</v>
      </c>
      <c r="J15" s="23">
        <v>-310000</v>
      </c>
      <c r="K15" s="19">
        <v>-411060</v>
      </c>
      <c r="L15" s="20">
        <v>-433257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-537337</v>
      </c>
      <c r="F16" s="21">
        <v>-380378</v>
      </c>
      <c r="G16" s="19">
        <v>-375000</v>
      </c>
      <c r="H16" s="20">
        <v>-375000</v>
      </c>
      <c r="I16" s="22">
        <v>-9367</v>
      </c>
      <c r="J16" s="23">
        <v>-965000</v>
      </c>
      <c r="K16" s="19">
        <v>-1018676</v>
      </c>
      <c r="L16" s="20">
        <v>-1072096</v>
      </c>
    </row>
    <row r="17" spans="1:12" ht="12.75">
      <c r="A17" s="25" t="s">
        <v>32</v>
      </c>
      <c r="B17" s="26"/>
      <c r="C17" s="27">
        <f>SUM(C6:C16)</f>
        <v>-796271</v>
      </c>
      <c r="D17" s="27">
        <f aca="true" t="shared" si="0" ref="D17:L17">SUM(D6:D16)</f>
        <v>3932536</v>
      </c>
      <c r="E17" s="28">
        <f t="shared" si="0"/>
        <v>13888817</v>
      </c>
      <c r="F17" s="29">
        <f t="shared" si="0"/>
        <v>4117239</v>
      </c>
      <c r="G17" s="27">
        <f t="shared" si="0"/>
        <v>3619735</v>
      </c>
      <c r="H17" s="30">
        <f t="shared" si="0"/>
        <v>3619735</v>
      </c>
      <c r="I17" s="29">
        <f t="shared" si="0"/>
        <v>56200741</v>
      </c>
      <c r="J17" s="31">
        <f t="shared" si="0"/>
        <v>2593167</v>
      </c>
      <c r="K17" s="27">
        <f t="shared" si="0"/>
        <v>-17547372</v>
      </c>
      <c r="L17" s="28">
        <f t="shared" si="0"/>
        <v>-7571158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35000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-424354</v>
      </c>
      <c r="D26" s="19">
        <v>-2214403</v>
      </c>
      <c r="E26" s="20">
        <v>0</v>
      </c>
      <c r="F26" s="21">
        <v>-280500</v>
      </c>
      <c r="G26" s="19">
        <v>-206500</v>
      </c>
      <c r="H26" s="20">
        <v>-206500</v>
      </c>
      <c r="I26" s="22">
        <v>0</v>
      </c>
      <c r="J26" s="23">
        <v>-354037</v>
      </c>
      <c r="K26" s="19">
        <v>-187836</v>
      </c>
      <c r="L26" s="20">
        <v>-169069</v>
      </c>
    </row>
    <row r="27" spans="1:12" ht="12.75">
      <c r="A27" s="25" t="s">
        <v>39</v>
      </c>
      <c r="B27" s="26"/>
      <c r="C27" s="27">
        <f>SUM(C21:C26)</f>
        <v>-389354</v>
      </c>
      <c r="D27" s="27">
        <f aca="true" t="shared" si="1" ref="D27:L27">SUM(D21:D26)</f>
        <v>-2214403</v>
      </c>
      <c r="E27" s="28">
        <f t="shared" si="1"/>
        <v>0</v>
      </c>
      <c r="F27" s="29">
        <f t="shared" si="1"/>
        <v>-280500</v>
      </c>
      <c r="G27" s="27">
        <f t="shared" si="1"/>
        <v>-206500</v>
      </c>
      <c r="H27" s="28">
        <f t="shared" si="1"/>
        <v>-206500</v>
      </c>
      <c r="I27" s="30">
        <f t="shared" si="1"/>
        <v>0</v>
      </c>
      <c r="J27" s="31">
        <f t="shared" si="1"/>
        <v>-354037</v>
      </c>
      <c r="K27" s="27">
        <f t="shared" si="1"/>
        <v>-187836</v>
      </c>
      <c r="L27" s="28">
        <f t="shared" si="1"/>
        <v>-169069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45629</v>
      </c>
      <c r="D35" s="19">
        <v>-422629</v>
      </c>
      <c r="E35" s="20">
        <v>440904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45629</v>
      </c>
      <c r="D36" s="27">
        <f aca="true" t="shared" si="2" ref="D36:L36">SUM(D31:D35)</f>
        <v>-422629</v>
      </c>
      <c r="E36" s="28">
        <f t="shared" si="2"/>
        <v>440904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-1139996</v>
      </c>
      <c r="D38" s="33">
        <f aca="true" t="shared" si="3" ref="D38:L38">+D17+D27+D36</f>
        <v>1295504</v>
      </c>
      <c r="E38" s="34">
        <f t="shared" si="3"/>
        <v>14329721</v>
      </c>
      <c r="F38" s="35">
        <f t="shared" si="3"/>
        <v>3836739</v>
      </c>
      <c r="G38" s="33">
        <f t="shared" si="3"/>
        <v>3413235</v>
      </c>
      <c r="H38" s="34">
        <f t="shared" si="3"/>
        <v>3413235</v>
      </c>
      <c r="I38" s="36">
        <f t="shared" si="3"/>
        <v>56200741</v>
      </c>
      <c r="J38" s="37">
        <f t="shared" si="3"/>
        <v>2239130</v>
      </c>
      <c r="K38" s="33">
        <f t="shared" si="3"/>
        <v>-17735208</v>
      </c>
      <c r="L38" s="34">
        <f t="shared" si="3"/>
        <v>-7740227</v>
      </c>
    </row>
    <row r="39" spans="1:12" ht="12.75">
      <c r="A39" s="24" t="s">
        <v>47</v>
      </c>
      <c r="B39" s="18" t="s">
        <v>48</v>
      </c>
      <c r="C39" s="33">
        <v>1733202</v>
      </c>
      <c r="D39" s="33">
        <v>593205</v>
      </c>
      <c r="E39" s="34">
        <v>0</v>
      </c>
      <c r="F39" s="35">
        <v>0</v>
      </c>
      <c r="G39" s="33">
        <v>0</v>
      </c>
      <c r="H39" s="34">
        <v>0</v>
      </c>
      <c r="I39" s="36">
        <v>-319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593206</v>
      </c>
      <c r="D40" s="45">
        <f aca="true" t="shared" si="4" ref="D40:L40">+D38+D39</f>
        <v>1888709</v>
      </c>
      <c r="E40" s="46">
        <f t="shared" si="4"/>
        <v>14329721</v>
      </c>
      <c r="F40" s="47">
        <f t="shared" si="4"/>
        <v>3836739</v>
      </c>
      <c r="G40" s="45">
        <f t="shared" si="4"/>
        <v>3413235</v>
      </c>
      <c r="H40" s="46">
        <f t="shared" si="4"/>
        <v>3413235</v>
      </c>
      <c r="I40" s="48">
        <f t="shared" si="4"/>
        <v>56200422</v>
      </c>
      <c r="J40" s="49">
        <f t="shared" si="4"/>
        <v>2239130</v>
      </c>
      <c r="K40" s="45">
        <f t="shared" si="4"/>
        <v>-17735208</v>
      </c>
      <c r="L40" s="46">
        <f t="shared" si="4"/>
        <v>-7740227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54845385</v>
      </c>
      <c r="D7" s="19">
        <v>44432083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873652</v>
      </c>
      <c r="D8" s="19">
        <v>786713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99711805</v>
      </c>
      <c r="D9" s="19">
        <v>116090529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383762</v>
      </c>
      <c r="D11" s="19">
        <v>62856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4860</v>
      </c>
      <c r="D12" s="19">
        <v>1940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-163244059</v>
      </c>
      <c r="D14" s="19">
        <v>-139845331</v>
      </c>
      <c r="E14" s="20">
        <v>-387709802</v>
      </c>
      <c r="F14" s="21">
        <v>-196887303</v>
      </c>
      <c r="G14" s="19">
        <v>-196887303</v>
      </c>
      <c r="H14" s="20">
        <v>-196887303</v>
      </c>
      <c r="I14" s="22">
        <v>-2716887</v>
      </c>
      <c r="J14" s="23">
        <v>-216534863</v>
      </c>
      <c r="K14" s="19">
        <v>-226229200</v>
      </c>
      <c r="L14" s="20">
        <v>-231991889</v>
      </c>
    </row>
    <row r="15" spans="1:12" ht="12.75">
      <c r="A15" s="24" t="s">
        <v>30</v>
      </c>
      <c r="B15" s="18"/>
      <c r="C15" s="19">
        <v>-3207232</v>
      </c>
      <c r="D15" s="19">
        <v>-7096495</v>
      </c>
      <c r="E15" s="20">
        <v>-32156304</v>
      </c>
      <c r="F15" s="21">
        <v>0</v>
      </c>
      <c r="G15" s="19">
        <v>0</v>
      </c>
      <c r="H15" s="20">
        <v>0</v>
      </c>
      <c r="I15" s="22">
        <v>-85122</v>
      </c>
      <c r="J15" s="23">
        <v>-1479000</v>
      </c>
      <c r="K15" s="19">
        <v>-1558000</v>
      </c>
      <c r="L15" s="20">
        <v>-1643000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-10631827</v>
      </c>
      <c r="D17" s="27">
        <f aca="true" t="shared" si="0" ref="D17:L17">SUM(D6:D16)</f>
        <v>14432295</v>
      </c>
      <c r="E17" s="28">
        <f t="shared" si="0"/>
        <v>-419866106</v>
      </c>
      <c r="F17" s="29">
        <f t="shared" si="0"/>
        <v>-196887303</v>
      </c>
      <c r="G17" s="27">
        <f t="shared" si="0"/>
        <v>-196887303</v>
      </c>
      <c r="H17" s="30">
        <f t="shared" si="0"/>
        <v>-196887303</v>
      </c>
      <c r="I17" s="29">
        <f t="shared" si="0"/>
        <v>-2802009</v>
      </c>
      <c r="J17" s="31">
        <f t="shared" si="0"/>
        <v>-218013863</v>
      </c>
      <c r="K17" s="27">
        <f t="shared" si="0"/>
        <v>-227787200</v>
      </c>
      <c r="L17" s="28">
        <f t="shared" si="0"/>
        <v>-233634889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52609119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-58447118</v>
      </c>
      <c r="D26" s="19">
        <v>-8871095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-5837999</v>
      </c>
      <c r="D27" s="27">
        <f aca="true" t="shared" si="1" ref="D27:L27">SUM(D21:D26)</f>
        <v>-8871095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982606</v>
      </c>
      <c r="F33" s="21">
        <v>-982606</v>
      </c>
      <c r="G33" s="39">
        <v>0</v>
      </c>
      <c r="H33" s="40">
        <v>0</v>
      </c>
      <c r="I33" s="42">
        <v>164604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-227955</v>
      </c>
      <c r="D35" s="19">
        <v>-533200</v>
      </c>
      <c r="E35" s="20">
        <v>0</v>
      </c>
      <c r="F35" s="21">
        <v>-1000000</v>
      </c>
      <c r="G35" s="19">
        <v>-1000000</v>
      </c>
      <c r="H35" s="20">
        <v>-1000000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-227955</v>
      </c>
      <c r="D36" s="27">
        <f aca="true" t="shared" si="2" ref="D36:L36">SUM(D31:D35)</f>
        <v>-533200</v>
      </c>
      <c r="E36" s="28">
        <f t="shared" si="2"/>
        <v>982606</v>
      </c>
      <c r="F36" s="29">
        <f t="shared" si="2"/>
        <v>-1982606</v>
      </c>
      <c r="G36" s="27">
        <f t="shared" si="2"/>
        <v>-1000000</v>
      </c>
      <c r="H36" s="28">
        <f t="shared" si="2"/>
        <v>-1000000</v>
      </c>
      <c r="I36" s="30">
        <f t="shared" si="2"/>
        <v>164604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-16697781</v>
      </c>
      <c r="D38" s="33">
        <f aca="true" t="shared" si="3" ref="D38:L38">+D17+D27+D36</f>
        <v>5028000</v>
      </c>
      <c r="E38" s="34">
        <f t="shared" si="3"/>
        <v>-418883500</v>
      </c>
      <c r="F38" s="35">
        <f t="shared" si="3"/>
        <v>-198869909</v>
      </c>
      <c r="G38" s="33">
        <f t="shared" si="3"/>
        <v>-197887303</v>
      </c>
      <c r="H38" s="34">
        <f t="shared" si="3"/>
        <v>-197887303</v>
      </c>
      <c r="I38" s="36">
        <f t="shared" si="3"/>
        <v>-2637405</v>
      </c>
      <c r="J38" s="37">
        <f t="shared" si="3"/>
        <v>-218013863</v>
      </c>
      <c r="K38" s="33">
        <f t="shared" si="3"/>
        <v>-227787200</v>
      </c>
      <c r="L38" s="34">
        <f t="shared" si="3"/>
        <v>-233634889</v>
      </c>
    </row>
    <row r="39" spans="1:12" ht="12.75">
      <c r="A39" s="24" t="s">
        <v>47</v>
      </c>
      <c r="B39" s="18" t="s">
        <v>48</v>
      </c>
      <c r="C39" s="33">
        <v>17698953</v>
      </c>
      <c r="D39" s="33">
        <v>1001172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1001172</v>
      </c>
      <c r="D40" s="45">
        <f aca="true" t="shared" si="4" ref="D40:L40">+D38+D39</f>
        <v>6029172</v>
      </c>
      <c r="E40" s="46">
        <f t="shared" si="4"/>
        <v>-418883500</v>
      </c>
      <c r="F40" s="47">
        <f t="shared" si="4"/>
        <v>-198869909</v>
      </c>
      <c r="G40" s="45">
        <f t="shared" si="4"/>
        <v>-197887303</v>
      </c>
      <c r="H40" s="46">
        <f t="shared" si="4"/>
        <v>-197887303</v>
      </c>
      <c r="I40" s="48">
        <f t="shared" si="4"/>
        <v>-2637405</v>
      </c>
      <c r="J40" s="49">
        <f t="shared" si="4"/>
        <v>-218013863</v>
      </c>
      <c r="K40" s="45">
        <f t="shared" si="4"/>
        <v>-227787200</v>
      </c>
      <c r="L40" s="46">
        <f t="shared" si="4"/>
        <v>-233634889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1184391</v>
      </c>
      <c r="D6" s="19">
        <v>4586375</v>
      </c>
      <c r="E6" s="20">
        <v>0</v>
      </c>
      <c r="F6" s="21">
        <v>-613993</v>
      </c>
      <c r="G6" s="19">
        <v>9491364</v>
      </c>
      <c r="H6" s="20">
        <v>9491364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6711550</v>
      </c>
      <c r="D7" s="19">
        <v>15089237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48574807</v>
      </c>
      <c r="D9" s="19">
        <v>45303831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51765393</v>
      </c>
      <c r="D10" s="19">
        <v>132799942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8305537</v>
      </c>
      <c r="D11" s="19">
        <v>683291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8828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-79321184</v>
      </c>
      <c r="D14" s="19">
        <v>-59007149</v>
      </c>
      <c r="E14" s="20">
        <v>-146998334</v>
      </c>
      <c r="F14" s="21">
        <v>-101935290</v>
      </c>
      <c r="G14" s="19">
        <v>-95113559</v>
      </c>
      <c r="H14" s="20">
        <v>-95113559</v>
      </c>
      <c r="I14" s="22">
        <v>-5603050</v>
      </c>
      <c r="J14" s="23">
        <v>-118187048</v>
      </c>
      <c r="K14" s="19">
        <v>-125278262</v>
      </c>
      <c r="L14" s="20">
        <v>-132794978</v>
      </c>
    </row>
    <row r="15" spans="1:12" ht="12.75">
      <c r="A15" s="24" t="s">
        <v>30</v>
      </c>
      <c r="B15" s="18"/>
      <c r="C15" s="19">
        <v>-1628703</v>
      </c>
      <c r="D15" s="19">
        <v>-3429975</v>
      </c>
      <c r="E15" s="20">
        <v>-4595336</v>
      </c>
      <c r="F15" s="21">
        <v>-526000</v>
      </c>
      <c r="G15" s="19">
        <v>-550000</v>
      </c>
      <c r="H15" s="20">
        <v>-550000</v>
      </c>
      <c r="I15" s="22">
        <v>-63695</v>
      </c>
      <c r="J15" s="23">
        <v>-550000</v>
      </c>
      <c r="K15" s="19">
        <v>-583000</v>
      </c>
      <c r="L15" s="20">
        <v>-617980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-1222737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35591791</v>
      </c>
      <c r="D17" s="27">
        <f aca="true" t="shared" si="0" ref="D17:L17">SUM(D6:D16)</f>
        <v>136034380</v>
      </c>
      <c r="E17" s="28">
        <f t="shared" si="0"/>
        <v>-152816407</v>
      </c>
      <c r="F17" s="29">
        <f t="shared" si="0"/>
        <v>-103075283</v>
      </c>
      <c r="G17" s="27">
        <f t="shared" si="0"/>
        <v>-86172195</v>
      </c>
      <c r="H17" s="30">
        <f t="shared" si="0"/>
        <v>-86172195</v>
      </c>
      <c r="I17" s="29">
        <f t="shared" si="0"/>
        <v>-5666745</v>
      </c>
      <c r="J17" s="31">
        <f t="shared" si="0"/>
        <v>-118737048</v>
      </c>
      <c r="K17" s="27">
        <f t="shared" si="0"/>
        <v>-125861262</v>
      </c>
      <c r="L17" s="28">
        <f t="shared" si="0"/>
        <v>-133412958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188753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27005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107604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-31514722</v>
      </c>
      <c r="D26" s="19">
        <v>-148313120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-31487717</v>
      </c>
      <c r="D27" s="27">
        <f aca="true" t="shared" si="1" ref="D27:L27">SUM(D21:D26)</f>
        <v>-148016763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510929</v>
      </c>
      <c r="G33" s="39">
        <v>0</v>
      </c>
      <c r="H33" s="40">
        <v>0</v>
      </c>
      <c r="I33" s="42">
        <v>-509412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-2181520</v>
      </c>
      <c r="D35" s="19">
        <v>-363276</v>
      </c>
      <c r="E35" s="20">
        <v>0</v>
      </c>
      <c r="F35" s="21">
        <v>-150476</v>
      </c>
      <c r="G35" s="19">
        <v>-150476</v>
      </c>
      <c r="H35" s="20">
        <v>-150476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-2181520</v>
      </c>
      <c r="D36" s="27">
        <f aca="true" t="shared" si="2" ref="D36:L36">SUM(D31:D35)</f>
        <v>-363276</v>
      </c>
      <c r="E36" s="28">
        <f t="shared" si="2"/>
        <v>0</v>
      </c>
      <c r="F36" s="29">
        <f t="shared" si="2"/>
        <v>360453</v>
      </c>
      <c r="G36" s="27">
        <f t="shared" si="2"/>
        <v>-150476</v>
      </c>
      <c r="H36" s="28">
        <f t="shared" si="2"/>
        <v>-150476</v>
      </c>
      <c r="I36" s="30">
        <f t="shared" si="2"/>
        <v>-509412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1922554</v>
      </c>
      <c r="D38" s="33">
        <f aca="true" t="shared" si="3" ref="D38:L38">+D17+D27+D36</f>
        <v>-12345659</v>
      </c>
      <c r="E38" s="34">
        <f t="shared" si="3"/>
        <v>-152816407</v>
      </c>
      <c r="F38" s="35">
        <f t="shared" si="3"/>
        <v>-102714830</v>
      </c>
      <c r="G38" s="33">
        <f t="shared" si="3"/>
        <v>-86322671</v>
      </c>
      <c r="H38" s="34">
        <f t="shared" si="3"/>
        <v>-86322671</v>
      </c>
      <c r="I38" s="36">
        <f t="shared" si="3"/>
        <v>-6176157</v>
      </c>
      <c r="J38" s="37">
        <f t="shared" si="3"/>
        <v>-118737048</v>
      </c>
      <c r="K38" s="33">
        <f t="shared" si="3"/>
        <v>-125861262</v>
      </c>
      <c r="L38" s="34">
        <f t="shared" si="3"/>
        <v>-133412958</v>
      </c>
    </row>
    <row r="39" spans="1:12" ht="12.75">
      <c r="A39" s="24" t="s">
        <v>47</v>
      </c>
      <c r="B39" s="18" t="s">
        <v>48</v>
      </c>
      <c r="C39" s="33">
        <v>2561700</v>
      </c>
      <c r="D39" s="33">
        <v>4484258</v>
      </c>
      <c r="E39" s="34">
        <v>472932</v>
      </c>
      <c r="F39" s="35">
        <v>-8621834</v>
      </c>
      <c r="G39" s="33">
        <v>-8621834</v>
      </c>
      <c r="H39" s="34">
        <v>-8621834</v>
      </c>
      <c r="I39" s="36">
        <v>-7275121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4484254</v>
      </c>
      <c r="D40" s="45">
        <f aca="true" t="shared" si="4" ref="D40:L40">+D38+D39</f>
        <v>-7861401</v>
      </c>
      <c r="E40" s="46">
        <f t="shared" si="4"/>
        <v>-152343475</v>
      </c>
      <c r="F40" s="47">
        <f t="shared" si="4"/>
        <v>-111336664</v>
      </c>
      <c r="G40" s="45">
        <f t="shared" si="4"/>
        <v>-94944505</v>
      </c>
      <c r="H40" s="46">
        <f t="shared" si="4"/>
        <v>-94944505</v>
      </c>
      <c r="I40" s="48">
        <f t="shared" si="4"/>
        <v>-13451278</v>
      </c>
      <c r="J40" s="49">
        <f t="shared" si="4"/>
        <v>-118737048</v>
      </c>
      <c r="K40" s="45">
        <f t="shared" si="4"/>
        <v>-125861262</v>
      </c>
      <c r="L40" s="46">
        <f t="shared" si="4"/>
        <v>-133412958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12085482</v>
      </c>
      <c r="D6" s="19">
        <v>13552442</v>
      </c>
      <c r="E6" s="20">
        <v>11782780</v>
      </c>
      <c r="F6" s="21">
        <v>38545200</v>
      </c>
      <c r="G6" s="19">
        <v>13471600</v>
      </c>
      <c r="H6" s="20">
        <v>13471600</v>
      </c>
      <c r="I6" s="22">
        <v>15483504</v>
      </c>
      <c r="J6" s="23">
        <v>16728000</v>
      </c>
      <c r="K6" s="19">
        <v>17648040</v>
      </c>
      <c r="L6" s="20">
        <v>18706922</v>
      </c>
    </row>
    <row r="7" spans="1:12" ht="12.75">
      <c r="A7" s="24" t="s">
        <v>21</v>
      </c>
      <c r="B7" s="18"/>
      <c r="C7" s="19">
        <v>40343609</v>
      </c>
      <c r="D7" s="19">
        <v>33751368</v>
      </c>
      <c r="E7" s="20">
        <v>37566662</v>
      </c>
      <c r="F7" s="21">
        <v>96894307</v>
      </c>
      <c r="G7" s="19">
        <v>48661153</v>
      </c>
      <c r="H7" s="20">
        <v>48661153</v>
      </c>
      <c r="I7" s="22">
        <v>48561880</v>
      </c>
      <c r="J7" s="23">
        <v>55124974</v>
      </c>
      <c r="K7" s="19">
        <v>58156847</v>
      </c>
      <c r="L7" s="20">
        <v>61646259</v>
      </c>
    </row>
    <row r="8" spans="1:12" ht="12.75">
      <c r="A8" s="24" t="s">
        <v>22</v>
      </c>
      <c r="B8" s="18"/>
      <c r="C8" s="19">
        <v>2063181</v>
      </c>
      <c r="D8" s="19">
        <v>2230903</v>
      </c>
      <c r="E8" s="20">
        <v>231051</v>
      </c>
      <c r="F8" s="21">
        <v>2631000</v>
      </c>
      <c r="G8" s="19">
        <v>1085500</v>
      </c>
      <c r="H8" s="20">
        <v>1085500</v>
      </c>
      <c r="I8" s="22">
        <v>219687</v>
      </c>
      <c r="J8" s="23">
        <v>699000</v>
      </c>
      <c r="K8" s="19">
        <v>737445</v>
      </c>
      <c r="L8" s="20">
        <v>781692</v>
      </c>
    </row>
    <row r="9" spans="1:12" ht="12.75">
      <c r="A9" s="24" t="s">
        <v>23</v>
      </c>
      <c r="B9" s="18" t="s">
        <v>24</v>
      </c>
      <c r="C9" s="19">
        <v>71291473</v>
      </c>
      <c r="D9" s="19">
        <v>95727922</v>
      </c>
      <c r="E9" s="20">
        <v>109313286</v>
      </c>
      <c r="F9" s="21">
        <v>80057885</v>
      </c>
      <c r="G9" s="19">
        <v>39378942</v>
      </c>
      <c r="H9" s="20">
        <v>39378942</v>
      </c>
      <c r="I9" s="22">
        <v>158691033</v>
      </c>
      <c r="J9" s="23">
        <v>46838328</v>
      </c>
      <c r="K9" s="19">
        <v>49414436</v>
      </c>
      <c r="L9" s="20">
        <v>52379301</v>
      </c>
    </row>
    <row r="10" spans="1:12" ht="12.75">
      <c r="A10" s="24" t="s">
        <v>25</v>
      </c>
      <c r="B10" s="18" t="s">
        <v>24</v>
      </c>
      <c r="C10" s="19">
        <v>28425303</v>
      </c>
      <c r="D10" s="19">
        <v>0</v>
      </c>
      <c r="E10" s="20">
        <v>0</v>
      </c>
      <c r="F10" s="21">
        <v>0</v>
      </c>
      <c r="G10" s="19">
        <v>-512251</v>
      </c>
      <c r="H10" s="20">
        <v>-512251</v>
      </c>
      <c r="I10" s="22">
        <v>23837000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2736406</v>
      </c>
      <c r="D11" s="19">
        <v>1356031</v>
      </c>
      <c r="E11" s="20">
        <v>0</v>
      </c>
      <c r="F11" s="21">
        <v>1100000</v>
      </c>
      <c r="G11" s="19">
        <v>640000</v>
      </c>
      <c r="H11" s="20">
        <v>640000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49420</v>
      </c>
      <c r="D12" s="19">
        <v>19722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-130103496</v>
      </c>
      <c r="D14" s="19">
        <v>-107871123</v>
      </c>
      <c r="E14" s="20">
        <v>-135979906</v>
      </c>
      <c r="F14" s="21">
        <v>-232677220</v>
      </c>
      <c r="G14" s="19">
        <v>-133631906</v>
      </c>
      <c r="H14" s="20">
        <v>-133631906</v>
      </c>
      <c r="I14" s="22">
        <v>-136015579</v>
      </c>
      <c r="J14" s="23">
        <v>-88045992</v>
      </c>
      <c r="K14" s="19">
        <v>-92888521</v>
      </c>
      <c r="L14" s="20">
        <v>-98461820</v>
      </c>
    </row>
    <row r="15" spans="1:12" ht="12.75">
      <c r="A15" s="24" t="s">
        <v>30</v>
      </c>
      <c r="B15" s="18"/>
      <c r="C15" s="19">
        <v>-2456000</v>
      </c>
      <c r="D15" s="19">
        <v>-4665832</v>
      </c>
      <c r="E15" s="20">
        <v>-5298665</v>
      </c>
      <c r="F15" s="21">
        <v>-5966000</v>
      </c>
      <c r="G15" s="19">
        <v>-2983000</v>
      </c>
      <c r="H15" s="20">
        <v>-2983000</v>
      </c>
      <c r="I15" s="22">
        <v>-3644558</v>
      </c>
      <c r="J15" s="23">
        <v>-2023000</v>
      </c>
      <c r="K15" s="19">
        <v>-2134265</v>
      </c>
      <c r="L15" s="20">
        <v>-2262320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-140000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24435378</v>
      </c>
      <c r="D17" s="27">
        <f aca="true" t="shared" si="0" ref="D17:L17">SUM(D6:D16)</f>
        <v>34101433</v>
      </c>
      <c r="E17" s="28">
        <f t="shared" si="0"/>
        <v>17475208</v>
      </c>
      <c r="F17" s="29">
        <f t="shared" si="0"/>
        <v>-19414828</v>
      </c>
      <c r="G17" s="27">
        <f t="shared" si="0"/>
        <v>-33889962</v>
      </c>
      <c r="H17" s="30">
        <f t="shared" si="0"/>
        <v>-33889962</v>
      </c>
      <c r="I17" s="29">
        <f t="shared" si="0"/>
        <v>107132967</v>
      </c>
      <c r="J17" s="31">
        <f t="shared" si="0"/>
        <v>29321310</v>
      </c>
      <c r="K17" s="27">
        <f t="shared" si="0"/>
        <v>30933982</v>
      </c>
      <c r="L17" s="28">
        <f t="shared" si="0"/>
        <v>32790034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1092000</v>
      </c>
      <c r="D21" s="19">
        <v>0</v>
      </c>
      <c r="E21" s="20">
        <v>1491749</v>
      </c>
      <c r="F21" s="38">
        <v>0</v>
      </c>
      <c r="G21" s="39">
        <v>0</v>
      </c>
      <c r="H21" s="40">
        <v>0</v>
      </c>
      <c r="I21" s="22">
        <v>309406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4495000</v>
      </c>
      <c r="D24" s="19">
        <v>0</v>
      </c>
      <c r="E24" s="20">
        <v>-859316</v>
      </c>
      <c r="F24" s="21">
        <v>859316</v>
      </c>
      <c r="G24" s="19">
        <v>0</v>
      </c>
      <c r="H24" s="20">
        <v>0</v>
      </c>
      <c r="I24" s="22">
        <v>-911831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-32305533</v>
      </c>
      <c r="D26" s="19">
        <v>-33659442</v>
      </c>
      <c r="E26" s="20">
        <v>-288932</v>
      </c>
      <c r="F26" s="21">
        <v>-15616230</v>
      </c>
      <c r="G26" s="19">
        <v>-5369605</v>
      </c>
      <c r="H26" s="20">
        <v>-5369605</v>
      </c>
      <c r="I26" s="22">
        <v>-338016</v>
      </c>
      <c r="J26" s="23">
        <v>-370000</v>
      </c>
      <c r="K26" s="19">
        <v>-390350</v>
      </c>
      <c r="L26" s="20">
        <v>-413770</v>
      </c>
    </row>
    <row r="27" spans="1:12" ht="12.75">
      <c r="A27" s="25" t="s">
        <v>39</v>
      </c>
      <c r="B27" s="26"/>
      <c r="C27" s="27">
        <f>SUM(C21:C26)</f>
        <v>-26718533</v>
      </c>
      <c r="D27" s="27">
        <f aca="true" t="shared" si="1" ref="D27:L27">SUM(D21:D26)</f>
        <v>-33659442</v>
      </c>
      <c r="E27" s="28">
        <f t="shared" si="1"/>
        <v>343501</v>
      </c>
      <c r="F27" s="29">
        <f t="shared" si="1"/>
        <v>-14756914</v>
      </c>
      <c r="G27" s="27">
        <f t="shared" si="1"/>
        <v>-5369605</v>
      </c>
      <c r="H27" s="28">
        <f t="shared" si="1"/>
        <v>-5369605</v>
      </c>
      <c r="I27" s="30">
        <f t="shared" si="1"/>
        <v>-940441</v>
      </c>
      <c r="J27" s="31">
        <f t="shared" si="1"/>
        <v>-370000</v>
      </c>
      <c r="K27" s="27">
        <f t="shared" si="1"/>
        <v>-390350</v>
      </c>
      <c r="L27" s="28">
        <f t="shared" si="1"/>
        <v>-413770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1106579</v>
      </c>
      <c r="F33" s="21">
        <v>-1106579</v>
      </c>
      <c r="G33" s="39">
        <v>0</v>
      </c>
      <c r="H33" s="40">
        <v>0</v>
      </c>
      <c r="I33" s="42">
        <v>1207717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149000</v>
      </c>
      <c r="D35" s="19">
        <v>410402</v>
      </c>
      <c r="E35" s="20">
        <v>-980566</v>
      </c>
      <c r="F35" s="21">
        <v>0</v>
      </c>
      <c r="G35" s="19">
        <v>0</v>
      </c>
      <c r="H35" s="20">
        <v>0</v>
      </c>
      <c r="I35" s="22">
        <v>-1860297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149000</v>
      </c>
      <c r="D36" s="27">
        <f aca="true" t="shared" si="2" ref="D36:L36">SUM(D31:D35)</f>
        <v>410402</v>
      </c>
      <c r="E36" s="28">
        <f t="shared" si="2"/>
        <v>126013</v>
      </c>
      <c r="F36" s="29">
        <f t="shared" si="2"/>
        <v>-1106579</v>
      </c>
      <c r="G36" s="27">
        <f t="shared" si="2"/>
        <v>0</v>
      </c>
      <c r="H36" s="28">
        <f t="shared" si="2"/>
        <v>0</v>
      </c>
      <c r="I36" s="30">
        <f t="shared" si="2"/>
        <v>-652580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-2134155</v>
      </c>
      <c r="D38" s="33">
        <f aca="true" t="shared" si="3" ref="D38:L38">+D17+D27+D36</f>
        <v>852393</v>
      </c>
      <c r="E38" s="34">
        <f t="shared" si="3"/>
        <v>17944722</v>
      </c>
      <c r="F38" s="35">
        <f t="shared" si="3"/>
        <v>-35278321</v>
      </c>
      <c r="G38" s="33">
        <f t="shared" si="3"/>
        <v>-39259567</v>
      </c>
      <c r="H38" s="34">
        <f t="shared" si="3"/>
        <v>-39259567</v>
      </c>
      <c r="I38" s="36">
        <f t="shared" si="3"/>
        <v>105539946</v>
      </c>
      <c r="J38" s="37">
        <f t="shared" si="3"/>
        <v>28951310</v>
      </c>
      <c r="K38" s="33">
        <f t="shared" si="3"/>
        <v>30543632</v>
      </c>
      <c r="L38" s="34">
        <f t="shared" si="3"/>
        <v>32376264</v>
      </c>
    </row>
    <row r="39" spans="1:12" ht="12.75">
      <c r="A39" s="24" t="s">
        <v>47</v>
      </c>
      <c r="B39" s="18" t="s">
        <v>48</v>
      </c>
      <c r="C39" s="33">
        <v>6355430</v>
      </c>
      <c r="D39" s="33">
        <v>4222032</v>
      </c>
      <c r="E39" s="34">
        <v>3261570</v>
      </c>
      <c r="F39" s="35">
        <v>0</v>
      </c>
      <c r="G39" s="33">
        <v>0</v>
      </c>
      <c r="H39" s="34">
        <v>0</v>
      </c>
      <c r="I39" s="36">
        <v>11135388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4221275</v>
      </c>
      <c r="D40" s="45">
        <f aca="true" t="shared" si="4" ref="D40:L40">+D38+D39</f>
        <v>5074425</v>
      </c>
      <c r="E40" s="46">
        <f t="shared" si="4"/>
        <v>21206292</v>
      </c>
      <c r="F40" s="47">
        <f t="shared" si="4"/>
        <v>-35278321</v>
      </c>
      <c r="G40" s="45">
        <f t="shared" si="4"/>
        <v>-39259567</v>
      </c>
      <c r="H40" s="46">
        <f t="shared" si="4"/>
        <v>-39259567</v>
      </c>
      <c r="I40" s="48">
        <f t="shared" si="4"/>
        <v>116675334</v>
      </c>
      <c r="J40" s="49">
        <f t="shared" si="4"/>
        <v>28951310</v>
      </c>
      <c r="K40" s="45">
        <f t="shared" si="4"/>
        <v>30543632</v>
      </c>
      <c r="L40" s="46">
        <f t="shared" si="4"/>
        <v>32376264</v>
      </c>
    </row>
    <row r="41" spans="1:12" ht="12.75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2019-11-11T19:46:12Z</dcterms:created>
  <dcterms:modified xsi:type="dcterms:W3CDTF">2019-11-11T19:47:34Z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